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Mar 17\"/>
    </mc:Choice>
  </mc:AlternateContent>
  <bookViews>
    <workbookView xWindow="0" yWindow="0" windowWidth="15360" windowHeight="753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F8" i="10" l="1"/>
  <c r="F9" i="10" s="1"/>
  <c r="G27" i="5"/>
  <c r="G26" i="5"/>
  <c r="F40" i="8"/>
  <c r="F58" i="12"/>
  <c r="G52" i="1"/>
  <c r="G53" i="1" s="1"/>
  <c r="G54" i="1" s="1"/>
  <c r="F53" i="1"/>
  <c r="F54" i="1" s="1"/>
  <c r="G46" i="1" l="1"/>
  <c r="G45" i="1"/>
  <c r="G44" i="1"/>
  <c r="G43" i="1"/>
  <c r="G42" i="1"/>
  <c r="G41" i="1"/>
  <c r="G25" i="5" l="1"/>
  <c r="G24" i="5"/>
  <c r="G23" i="5"/>
  <c r="G40" i="1"/>
  <c r="G39" i="1"/>
  <c r="G22" i="5" l="1"/>
  <c r="G21" i="5"/>
  <c r="G57" i="12"/>
  <c r="G56" i="12"/>
  <c r="G20" i="5" l="1"/>
  <c r="G19" i="5"/>
  <c r="F8" i="6" l="1"/>
  <c r="F9" i="6" s="1"/>
  <c r="G55" i="12"/>
  <c r="G54" i="12"/>
  <c r="G53" i="12"/>
  <c r="G49" i="4"/>
  <c r="G48" i="4"/>
  <c r="G47" i="4"/>
  <c r="G46" i="4"/>
  <c r="F12" i="3" l="1"/>
  <c r="F13" i="3" s="1"/>
  <c r="G11" i="3"/>
  <c r="G12" i="3" s="1"/>
  <c r="G13" i="3" s="1"/>
  <c r="F8" i="3"/>
  <c r="F9" i="3" s="1"/>
  <c r="G7" i="3"/>
  <c r="F12" i="6"/>
  <c r="F13" i="6" s="1"/>
  <c r="F14" i="6" s="1"/>
  <c r="G11" i="6"/>
  <c r="G12" i="6" s="1"/>
  <c r="G13" i="6" s="1"/>
  <c r="G7" i="6"/>
  <c r="G8" i="6" s="1"/>
  <c r="G9" i="6" s="1"/>
  <c r="F12" i="10"/>
  <c r="F13" i="10" s="1"/>
  <c r="G11" i="10"/>
  <c r="G12" i="10" s="1"/>
  <c r="G13" i="10" s="1"/>
  <c r="G7" i="10"/>
  <c r="F12" i="9"/>
  <c r="F13" i="9" s="1"/>
  <c r="G11" i="9"/>
  <c r="G12" i="9" s="1"/>
  <c r="G13" i="9" s="1"/>
  <c r="F8" i="9"/>
  <c r="F9" i="9" s="1"/>
  <c r="G7" i="9"/>
  <c r="F42" i="7"/>
  <c r="F45" i="7" s="1"/>
  <c r="F46" i="7" s="1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8" i="5"/>
  <c r="F31" i="5" s="1"/>
  <c r="F32" i="5" s="1"/>
  <c r="G18" i="5"/>
  <c r="G17" i="5"/>
  <c r="G16" i="5"/>
  <c r="G15" i="5"/>
  <c r="G14" i="5"/>
  <c r="G13" i="5"/>
  <c r="G12" i="5"/>
  <c r="G11" i="5"/>
  <c r="G10" i="5"/>
  <c r="G9" i="5"/>
  <c r="G8" i="5"/>
  <c r="G7" i="5"/>
  <c r="F43" i="8"/>
  <c r="F44" i="8" s="1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52" i="13"/>
  <c r="F52" i="13"/>
  <c r="F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40" i="8" l="1"/>
  <c r="F14" i="3"/>
  <c r="G14" i="6"/>
  <c r="G58" i="12"/>
  <c r="G8" i="3"/>
  <c r="G9" i="3" s="1"/>
  <c r="F53" i="13"/>
  <c r="F54" i="13" s="1"/>
  <c r="G8" i="9"/>
  <c r="G9" i="9" s="1"/>
  <c r="G8" i="10"/>
  <c r="G9" i="10" s="1"/>
  <c r="F14" i="10"/>
  <c r="F14" i="9"/>
  <c r="G28" i="5"/>
  <c r="G31" i="5" s="1"/>
  <c r="G32" i="5" s="1"/>
  <c r="G43" i="8"/>
  <c r="G44" i="8" s="1"/>
  <c r="G49" i="13"/>
  <c r="G53" i="13" s="1"/>
  <c r="G54" i="13" s="1"/>
  <c r="G61" i="12"/>
  <c r="G62" i="12" s="1"/>
  <c r="G42" i="7"/>
  <c r="G45" i="7" s="1"/>
  <c r="G46" i="7" s="1"/>
  <c r="F50" i="4"/>
  <c r="F53" i="4" s="1"/>
  <c r="F54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44" i="2"/>
  <c r="F47" i="2" s="1"/>
  <c r="F48" i="2" s="1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7" i="1"/>
  <c r="F50" i="1" s="1"/>
  <c r="F55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4" i="3" l="1"/>
  <c r="G14" i="9"/>
  <c r="G14" i="10"/>
  <c r="G50" i="4"/>
  <c r="G53" i="4" s="1"/>
  <c r="G54" i="4" s="1"/>
  <c r="G44" i="2"/>
  <c r="G47" i="2" s="1"/>
  <c r="G48" i="2" s="1"/>
  <c r="G47" i="1"/>
  <c r="G50" i="1" s="1"/>
  <c r="G55" i="1" s="1"/>
</calcChain>
</file>

<file path=xl/sharedStrings.xml><?xml version="1.0" encoding="utf-8"?>
<sst xmlns="http://schemas.openxmlformats.org/spreadsheetml/2006/main" count="1524" uniqueCount="301">
  <si>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</si>
  <si>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</si>
  <si>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</si>
  <si>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</si>
  <si>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</si>
  <si>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</si>
  <si>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</si>
  <si>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</si>
  <si>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</si>
  <si>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</si>
  <si>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</si>
  <si>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</si>
  <si>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</si>
  <si>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</si>
  <si>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</si>
  <si>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</si>
  <si>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</si>
  <si>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</si>
  <si>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</si>
  <si>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</si>
  <si>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</si>
  <si>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</si>
  <si>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</si>
  <si>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</si>
  <si>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</si>
  <si>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</si>
  <si>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</si>
  <si>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</si>
  <si>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</si>
  <si>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</si>
  <si>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</si>
  <si>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</si>
  <si>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</si>
  <si>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</si>
  <si>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</si>
  <si>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</si>
  <si>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</si>
  <si>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</si>
  <si>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</si>
  <si>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</si>
  <si>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INE180A01020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</si>
  <si>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</si>
  <si>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</si>
  <si>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</si>
  <si>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</si>
  <si>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</si>
  <si>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</si>
  <si>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</si>
  <si>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</si>
  <si>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</si>
  <si>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</si>
  <si>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</si>
  <si>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</si>
  <si>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</si>
  <si>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</si>
  <si>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</si>
  <si>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</si>
  <si>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</si>
  <si>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</si>
  <si>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</si>
  <si>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</si>
  <si>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</si>
  <si>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</si>
  <si>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</si>
  <si>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</si>
  <si>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</si>
  <si>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</si>
  <si>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</si>
  <si>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</si>
  <si>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</si>
  <si>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</si>
  <si>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</si>
  <si>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</si>
  <si>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Textile Products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</si>
  <si>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</si>
  <si>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</si>
  <si>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</si>
  <si>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</si>
  <si>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</si>
  <si>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</si>
  <si>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</si>
  <si>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</si>
  <si>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</si>
  <si>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</si>
  <si>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</si>
  <si>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</si>
  <si>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</si>
  <si>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</si>
  <si>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</si>
  <si>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</si>
  <si>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</si>
  <si>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</si>
  <si>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</si>
  <si>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</si>
  <si>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</si>
  <si>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</si>
  <si>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</si>
  <si>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</si>
  <si>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</si>
  <si>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</si>
  <si>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</si>
  <si>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</si>
  <si>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</si>
  <si>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</si>
  <si>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</si>
  <si>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</si>
  <si>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</si>
  <si>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</si>
  <si>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</si>
  <si>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</si>
  <si>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</si>
  <si>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</si>
  <si>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</si>
  <si>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</si>
  <si>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</si>
  <si>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</si>
  <si>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</si>
  <si>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</si>
  <si>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</si>
  <si>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</si>
  <si>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</si>
  <si>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</si>
  <si>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</si>
  <si>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</si>
  <si>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</si>
  <si>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</si>
  <si>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</si>
  <si>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</si>
  <si>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</si>
  <si>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</si>
  <si>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</si>
  <si>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</si>
  <si>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</si>
  <si>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</si>
  <si>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</si>
  <si>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</si>
  <si>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</si>
  <si>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</si>
  <si>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</si>
  <si>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</si>
  <si>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</si>
  <si>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</si>
  <si>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</si>
  <si>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</si>
  <si>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</si>
  <si>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</si>
  <si>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</si>
  <si>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</si>
  <si>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</si>
  <si>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</si>
  <si>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</si>
  <si>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</si>
  <si>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</si>
  <si>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</si>
  <si>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</si>
  <si>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</si>
  <si>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</si>
  <si>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</si>
  <si>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</si>
  <si>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</si>
  <si>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</si>
  <si>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</si>
  <si>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</si>
  <si>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</si>
  <si>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</si>
  <si>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</si>
  <si>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</si>
  <si>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</si>
  <si>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</si>
  <si>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</si>
  <si>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</si>
  <si>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</si>
  <si>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</si>
  <si>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</si>
  <si>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</si>
  <si>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</si>
  <si>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</si>
  <si>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</si>
  <si>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</si>
  <si>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</si>
  <si>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</si>
  <si>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</si>
  <si>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</si>
  <si>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</si>
  <si>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</si>
  <si>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Torrent Power Ltd.</t>
  </si>
  <si>
    <t>INE813H01021</t>
  </si>
  <si>
    <t>JSW Steel Ltd.</t>
  </si>
  <si>
    <t>Max Financial Services Ltd.</t>
  </si>
  <si>
    <t>IN9155A01020</t>
  </si>
  <si>
    <t>Havells India Ltd.</t>
  </si>
  <si>
    <t>INE176B01034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</si>
  <si>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</si>
  <si>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</si>
  <si>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</si>
  <si>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</si>
  <si>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</si>
  <si>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</si>
  <si>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</si>
  <si>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</si>
  <si>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</si>
  <si>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</si>
  <si>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Sovereign</t>
  </si>
  <si>
    <t>The Clearing Corporation of India Ltd.</t>
  </si>
  <si>
    <t>Hindustan Zinc Ltd.</t>
  </si>
  <si>
    <t>INE267A01025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</si>
  <si>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</si>
  <si>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</si>
  <si>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</si>
  <si>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</si>
  <si>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</si>
  <si>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</si>
  <si>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</si>
  <si>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</si>
  <si>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</si>
  <si>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</si>
  <si>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</si>
  <si>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</si>
  <si>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</si>
  <si>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</si>
  <si>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</si>
  <si>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</si>
  <si>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Tata Communications Ltd.</t>
  </si>
  <si>
    <t>INE151A01013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</si>
  <si>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</si>
  <si>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</si>
  <si>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</si>
  <si>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</si>
  <si>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</si>
  <si>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</si>
  <si>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</si>
  <si>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</si>
  <si>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</si>
  <si>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</si>
  <si>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</si>
  <si>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</si>
  <si>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</si>
  <si>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</si>
  <si>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Credit Analysis and Research Ltd.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</si>
  <si>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</si>
  <si>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</si>
  <si>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</si>
  <si>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</si>
  <si>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</si>
  <si>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</si>
  <si>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</si>
  <si>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NBCC (India) Ltd.</t>
  </si>
  <si>
    <t>INE095N01023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</si>
  <si>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</si>
  <si>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</si>
  <si>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</si>
  <si>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</si>
  <si>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</si>
  <si>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</si>
  <si>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</si>
  <si>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</si>
  <si>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</si>
  <si>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JK Lakshmi Cement Ltd.</t>
  </si>
  <si>
    <t>INE786A01032</t>
  </si>
  <si>
    <t>Eicher Motors Ltd.</t>
  </si>
  <si>
    <t>INE066A01013</t>
  </si>
  <si>
    <t>Himatsingka Seide Ltd.</t>
  </si>
  <si>
    <t>INE049A01027</t>
  </si>
  <si>
    <t>The Federal Bank Ltd.</t>
  </si>
  <si>
    <t>INE171A01029</t>
  </si>
  <si>
    <t>91 Days Tbill</t>
  </si>
  <si>
    <t>IN002016X405</t>
  </si>
  <si>
    <t>NHPC Ltd.</t>
  </si>
  <si>
    <t>INE848E01016</t>
  </si>
  <si>
    <t>ABB India Ltd.</t>
  </si>
  <si>
    <t>INE117A01022</t>
  </si>
  <si>
    <t>The Indian Hotels Company Ltd.</t>
  </si>
  <si>
    <t>INE053A01029</t>
  </si>
  <si>
    <t>Hotels, Resorts And Other Recreational Activities</t>
  </si>
  <si>
    <t>Edelweiss Financial Services Ltd.</t>
  </si>
  <si>
    <t>INE532F01054</t>
  </si>
  <si>
    <t>TV18 Broadcast Ltd.</t>
  </si>
  <si>
    <t>INE886H01027</t>
  </si>
  <si>
    <t>Century Textiles &amp; Industries Ltd.</t>
  </si>
  <si>
    <t>INE055A01016</t>
  </si>
  <si>
    <t>Astral Poly Technik Ltd.</t>
  </si>
  <si>
    <t>INE006I01046</t>
  </si>
  <si>
    <t>Berger Paints India Ltd.</t>
  </si>
  <si>
    <t>INE463A01038</t>
  </si>
  <si>
    <t>Hexaware Technologies Ltd.</t>
  </si>
  <si>
    <t>INE093A01033</t>
  </si>
  <si>
    <t>Portfolio Statement as on March 31,2017</t>
  </si>
  <si>
    <t>Union Bank of India</t>
  </si>
  <si>
    <t>INE692A01016</t>
  </si>
  <si>
    <t>Sun Pharmaceutical Industries Ltd.</t>
  </si>
  <si>
    <t>Cairn India Ltd.</t>
  </si>
  <si>
    <t>INE910H01017</t>
  </si>
  <si>
    <t>INE263A01024</t>
  </si>
  <si>
    <t>Godrej Properties Ltd.</t>
  </si>
  <si>
    <t>INE484J01027</t>
  </si>
  <si>
    <t>Motilal Oswal Financial Services Ltd.</t>
  </si>
  <si>
    <t>INE338I01027</t>
  </si>
  <si>
    <t>Indiabulls Housing Finance Ltd.</t>
  </si>
  <si>
    <t>INE148I01020</t>
  </si>
  <si>
    <t>GIC Housing Finance Ltd.</t>
  </si>
  <si>
    <t>INE289B01019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</si>
</sst>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(#,##0.00\)"/>
    <numFmt numFmtId="165" formatCode="#,##0.00%;\(#,##0.00\)%"/>
    <numFmt numFmtId="166" formatCode="#,##0.00%"/>
    <numFmt numFmtId="167" formatCode="\$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12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7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132</v>
      </c>
      <c r="C7" s="5" t="s">
        <v>47</v>
      </c>
      <c r="D7" s="5" t="s">
        <v>41</v>
      </c>
      <c r="E7" s="7">
        <v>174608</v>
      </c>
      <c r="F7" s="8">
        <v>489.69</v>
      </c>
      <c r="G7" s="26">
        <f t="shared" ref="G7:G46" si="0">+ROUND(F7/$F$56,4)</f>
        <v>6.0999999999999999E-2</v>
      </c>
    </row>
    <row r="8" spans="1:7" ht="12.95" customHeight="1">
      <c r="A8" s="6"/>
      <c r="B8" s="25" t="s">
        <v>129</v>
      </c>
      <c r="C8" s="5" t="s">
        <v>10</v>
      </c>
      <c r="D8" s="5" t="s">
        <v>11</v>
      </c>
      <c r="E8" s="7">
        <v>29031</v>
      </c>
      <c r="F8" s="8">
        <v>418.71</v>
      </c>
      <c r="G8" s="26">
        <f t="shared" si="0"/>
        <v>5.21E-2</v>
      </c>
    </row>
    <row r="9" spans="1:7" ht="12.95" customHeight="1">
      <c r="A9" s="6"/>
      <c r="B9" s="25" t="s">
        <v>126</v>
      </c>
      <c r="C9" s="5" t="s">
        <v>16</v>
      </c>
      <c r="D9" s="5" t="s">
        <v>17</v>
      </c>
      <c r="E9" s="7">
        <v>31280</v>
      </c>
      <c r="F9" s="8">
        <v>412.65</v>
      </c>
      <c r="G9" s="26">
        <f t="shared" si="0"/>
        <v>5.1400000000000001E-2</v>
      </c>
    </row>
    <row r="10" spans="1:7" ht="12.95" customHeight="1">
      <c r="A10" s="6"/>
      <c r="B10" s="25" t="s">
        <v>143</v>
      </c>
      <c r="C10" s="5" t="s">
        <v>30</v>
      </c>
      <c r="D10" s="5" t="s">
        <v>31</v>
      </c>
      <c r="E10" s="7">
        <v>5004</v>
      </c>
      <c r="F10" s="8">
        <v>301.45999999999998</v>
      </c>
      <c r="G10" s="26">
        <f t="shared" si="0"/>
        <v>3.7499999999999999E-2</v>
      </c>
    </row>
    <row r="11" spans="1:7" ht="12.95" customHeight="1">
      <c r="A11" s="6"/>
      <c r="B11" s="25" t="s">
        <v>204</v>
      </c>
      <c r="C11" s="5" t="s">
        <v>205</v>
      </c>
      <c r="D11" s="5" t="s">
        <v>118</v>
      </c>
      <c r="E11" s="7">
        <v>99033</v>
      </c>
      <c r="F11" s="8">
        <v>286.06</v>
      </c>
      <c r="G11" s="26">
        <f t="shared" si="0"/>
        <v>3.56E-2</v>
      </c>
    </row>
    <row r="12" spans="1:7" ht="12.95" customHeight="1">
      <c r="A12" s="6"/>
      <c r="B12" s="25" t="s">
        <v>192</v>
      </c>
      <c r="C12" s="5" t="s">
        <v>193</v>
      </c>
      <c r="D12" s="5" t="s">
        <v>77</v>
      </c>
      <c r="E12" s="7">
        <v>27938</v>
      </c>
      <c r="F12" s="8">
        <v>283.12</v>
      </c>
      <c r="G12" s="26">
        <f t="shared" si="0"/>
        <v>3.5299999999999998E-2</v>
      </c>
    </row>
    <row r="13" spans="1:7" ht="12.95" customHeight="1">
      <c r="A13" s="6"/>
      <c r="B13" s="25" t="s">
        <v>125</v>
      </c>
      <c r="C13" s="5" t="s">
        <v>14</v>
      </c>
      <c r="D13" s="5" t="s">
        <v>15</v>
      </c>
      <c r="E13" s="7">
        <v>16771</v>
      </c>
      <c r="F13" s="8">
        <v>251.97</v>
      </c>
      <c r="G13" s="26">
        <f t="shared" si="0"/>
        <v>3.1399999999999997E-2</v>
      </c>
    </row>
    <row r="14" spans="1:7" ht="12.95" customHeight="1">
      <c r="A14" s="6"/>
      <c r="B14" s="25" t="s">
        <v>131</v>
      </c>
      <c r="C14" s="5" t="s">
        <v>20</v>
      </c>
      <c r="D14" s="5" t="s">
        <v>11</v>
      </c>
      <c r="E14" s="7">
        <v>88138</v>
      </c>
      <c r="F14" s="8">
        <v>244.23</v>
      </c>
      <c r="G14" s="26">
        <f t="shared" si="0"/>
        <v>3.04E-2</v>
      </c>
    </row>
    <row r="15" spans="1:7" ht="12.95" customHeight="1">
      <c r="A15" s="6"/>
      <c r="B15" s="25" t="s">
        <v>267</v>
      </c>
      <c r="C15" s="5" t="s">
        <v>268</v>
      </c>
      <c r="D15" s="5" t="s">
        <v>109</v>
      </c>
      <c r="E15" s="7">
        <v>749467</v>
      </c>
      <c r="F15" s="8">
        <v>240.2</v>
      </c>
      <c r="G15" s="26">
        <f t="shared" si="0"/>
        <v>2.9899999999999999E-2</v>
      </c>
    </row>
    <row r="16" spans="1:7" ht="12.95" customHeight="1">
      <c r="A16" s="6"/>
      <c r="B16" s="25" t="s">
        <v>134</v>
      </c>
      <c r="C16" s="5" t="s">
        <v>32</v>
      </c>
      <c r="D16" s="5" t="s">
        <v>13</v>
      </c>
      <c r="E16" s="7">
        <v>9754</v>
      </c>
      <c r="F16" s="8">
        <v>237.13</v>
      </c>
      <c r="G16" s="26">
        <f t="shared" si="0"/>
        <v>2.9499999999999998E-2</v>
      </c>
    </row>
    <row r="17" spans="1:7" ht="12.95" customHeight="1">
      <c r="A17" s="6"/>
      <c r="B17" s="25" t="s">
        <v>224</v>
      </c>
      <c r="C17" s="5" t="s">
        <v>225</v>
      </c>
      <c r="D17" s="5" t="s">
        <v>69</v>
      </c>
      <c r="E17" s="7">
        <v>100915</v>
      </c>
      <c r="F17" s="8">
        <v>226</v>
      </c>
      <c r="G17" s="26">
        <f t="shared" si="0"/>
        <v>2.81E-2</v>
      </c>
    </row>
    <row r="18" spans="1:7" ht="12.95" customHeight="1">
      <c r="A18" s="6"/>
      <c r="B18" s="25" t="s">
        <v>161</v>
      </c>
      <c r="C18" s="5" t="s">
        <v>87</v>
      </c>
      <c r="D18" s="5" t="s">
        <v>72</v>
      </c>
      <c r="E18" s="7">
        <v>5018</v>
      </c>
      <c r="F18" s="8">
        <v>200.22</v>
      </c>
      <c r="G18" s="26">
        <f t="shared" si="0"/>
        <v>2.4899999999999999E-2</v>
      </c>
    </row>
    <row r="19" spans="1:7" ht="12.95" customHeight="1">
      <c r="A19" s="6"/>
      <c r="B19" s="25" t="s">
        <v>21</v>
      </c>
      <c r="C19" s="5" t="s">
        <v>22</v>
      </c>
      <c r="D19" s="5" t="s">
        <v>11</v>
      </c>
      <c r="E19" s="7">
        <v>67338</v>
      </c>
      <c r="F19" s="8">
        <v>197.03</v>
      </c>
      <c r="G19" s="26">
        <f t="shared" si="0"/>
        <v>2.4500000000000001E-2</v>
      </c>
    </row>
    <row r="20" spans="1:7" ht="12.95" customHeight="1">
      <c r="A20" s="6"/>
      <c r="B20" s="25" t="s">
        <v>178</v>
      </c>
      <c r="C20" s="5" t="s">
        <v>108</v>
      </c>
      <c r="D20" s="5" t="s">
        <v>109</v>
      </c>
      <c r="E20" s="7">
        <v>88124</v>
      </c>
      <c r="F20" s="8">
        <v>173.78</v>
      </c>
      <c r="G20" s="26">
        <f t="shared" si="0"/>
        <v>2.1600000000000001E-2</v>
      </c>
    </row>
    <row r="21" spans="1:7" ht="12.95" customHeight="1">
      <c r="A21" s="6"/>
      <c r="B21" s="25" t="s">
        <v>128</v>
      </c>
      <c r="C21" s="5" t="s">
        <v>18</v>
      </c>
      <c r="D21" s="5" t="s">
        <v>19</v>
      </c>
      <c r="E21" s="7">
        <v>10999</v>
      </c>
      <c r="F21" s="8">
        <v>173.52</v>
      </c>
      <c r="G21" s="26">
        <f t="shared" si="0"/>
        <v>2.1600000000000001E-2</v>
      </c>
    </row>
    <row r="22" spans="1:7" ht="12.95" customHeight="1">
      <c r="A22" s="6"/>
      <c r="B22" s="25" t="s">
        <v>127</v>
      </c>
      <c r="C22" s="5" t="s">
        <v>12</v>
      </c>
      <c r="D22" s="5" t="s">
        <v>13</v>
      </c>
      <c r="E22" s="7">
        <v>16300</v>
      </c>
      <c r="F22" s="8">
        <v>166.39</v>
      </c>
      <c r="G22" s="26">
        <f t="shared" si="0"/>
        <v>2.07E-2</v>
      </c>
    </row>
    <row r="23" spans="1:7" ht="12.95" customHeight="1">
      <c r="A23" s="6"/>
      <c r="B23" s="25" t="s">
        <v>216</v>
      </c>
      <c r="C23" s="5" t="s">
        <v>217</v>
      </c>
      <c r="D23" s="5" t="s">
        <v>15</v>
      </c>
      <c r="E23" s="7">
        <v>91663</v>
      </c>
      <c r="F23" s="8">
        <v>165.86</v>
      </c>
      <c r="G23" s="26">
        <f t="shared" si="0"/>
        <v>2.07E-2</v>
      </c>
    </row>
    <row r="24" spans="1:7" ht="12.95" customHeight="1">
      <c r="A24" s="6"/>
      <c r="B24" s="25" t="s">
        <v>287</v>
      </c>
      <c r="C24" s="5" t="s">
        <v>288</v>
      </c>
      <c r="D24" s="5" t="s">
        <v>11</v>
      </c>
      <c r="E24" s="7">
        <v>106167</v>
      </c>
      <c r="F24" s="8">
        <v>165.57</v>
      </c>
      <c r="G24" s="26">
        <f t="shared" si="0"/>
        <v>2.06E-2</v>
      </c>
    </row>
    <row r="25" spans="1:7" ht="12.95" customHeight="1">
      <c r="A25" s="6"/>
      <c r="B25" s="25" t="s">
        <v>151</v>
      </c>
      <c r="C25" s="5" t="s">
        <v>74</v>
      </c>
      <c r="D25" s="5" t="s">
        <v>11</v>
      </c>
      <c r="E25" s="7">
        <v>11717</v>
      </c>
      <c r="F25" s="8">
        <v>165.15</v>
      </c>
      <c r="G25" s="26">
        <f t="shared" si="0"/>
        <v>2.06E-2</v>
      </c>
    </row>
    <row r="26" spans="1:7" ht="12.95" customHeight="1">
      <c r="A26" s="6"/>
      <c r="B26" s="25" t="s">
        <v>226</v>
      </c>
      <c r="C26" s="5" t="s">
        <v>227</v>
      </c>
      <c r="D26" s="5" t="s">
        <v>15</v>
      </c>
      <c r="E26" s="7">
        <v>26275</v>
      </c>
      <c r="F26" s="8">
        <v>161.63999999999999</v>
      </c>
      <c r="G26" s="26">
        <f t="shared" si="0"/>
        <v>2.01E-2</v>
      </c>
    </row>
    <row r="27" spans="1:7" ht="12.95" customHeight="1">
      <c r="A27" s="6"/>
      <c r="B27" s="25" t="s">
        <v>165</v>
      </c>
      <c r="C27" s="5" t="s">
        <v>49</v>
      </c>
      <c r="D27" s="5" t="s">
        <v>50</v>
      </c>
      <c r="E27" s="7">
        <v>45454</v>
      </c>
      <c r="F27" s="8">
        <v>159.07</v>
      </c>
      <c r="G27" s="26">
        <f t="shared" si="0"/>
        <v>1.9800000000000002E-2</v>
      </c>
    </row>
    <row r="28" spans="1:7" ht="12.95" customHeight="1">
      <c r="A28" s="6"/>
      <c r="B28" s="25" t="s">
        <v>187</v>
      </c>
      <c r="C28" s="5" t="s">
        <v>254</v>
      </c>
      <c r="D28" s="5" t="s">
        <v>114</v>
      </c>
      <c r="E28" s="7">
        <v>77447</v>
      </c>
      <c r="F28" s="8">
        <v>145.29</v>
      </c>
      <c r="G28" s="26">
        <f t="shared" si="0"/>
        <v>1.8100000000000002E-2</v>
      </c>
    </row>
    <row r="29" spans="1:7" ht="12.95" customHeight="1">
      <c r="A29" s="6"/>
      <c r="B29" s="25" t="s">
        <v>289</v>
      </c>
      <c r="C29" s="5" t="s">
        <v>55</v>
      </c>
      <c r="D29" s="5" t="s">
        <v>26</v>
      </c>
      <c r="E29" s="7">
        <v>19394</v>
      </c>
      <c r="F29" s="8">
        <v>133.37</v>
      </c>
      <c r="G29" s="26">
        <f t="shared" si="0"/>
        <v>1.66E-2</v>
      </c>
    </row>
    <row r="30" spans="1:7" ht="12.95" customHeight="1">
      <c r="A30" s="6"/>
      <c r="B30" s="25" t="s">
        <v>172</v>
      </c>
      <c r="C30" s="5" t="s">
        <v>115</v>
      </c>
      <c r="D30" s="5" t="s">
        <v>77</v>
      </c>
      <c r="E30" s="7">
        <v>32159</v>
      </c>
      <c r="F30" s="8">
        <v>121.06</v>
      </c>
      <c r="G30" s="26">
        <f t="shared" si="0"/>
        <v>1.5100000000000001E-2</v>
      </c>
    </row>
    <row r="31" spans="1:7" ht="12.95" customHeight="1">
      <c r="A31" s="6"/>
      <c r="B31" s="25" t="s">
        <v>176</v>
      </c>
      <c r="C31" s="5" t="s">
        <v>119</v>
      </c>
      <c r="D31" s="5" t="s">
        <v>118</v>
      </c>
      <c r="E31" s="7">
        <v>60376</v>
      </c>
      <c r="F31" s="8">
        <v>117.79</v>
      </c>
      <c r="G31" s="26">
        <f t="shared" si="0"/>
        <v>1.47E-2</v>
      </c>
    </row>
    <row r="32" spans="1:7" ht="12.95" customHeight="1">
      <c r="A32" s="6"/>
      <c r="B32" s="25" t="s">
        <v>147</v>
      </c>
      <c r="C32" s="5" t="s">
        <v>34</v>
      </c>
      <c r="D32" s="5" t="s">
        <v>31</v>
      </c>
      <c r="E32" s="7">
        <v>25113</v>
      </c>
      <c r="F32" s="8">
        <v>117.01</v>
      </c>
      <c r="G32" s="26">
        <f t="shared" si="0"/>
        <v>1.46E-2</v>
      </c>
    </row>
    <row r="33" spans="1:7" ht="12.95" customHeight="1">
      <c r="A33" s="6"/>
      <c r="B33" s="25" t="s">
        <v>290</v>
      </c>
      <c r="C33" s="5" t="s">
        <v>291</v>
      </c>
      <c r="D33" s="5" t="s">
        <v>44</v>
      </c>
      <c r="E33" s="7">
        <v>37217</v>
      </c>
      <c r="F33" s="8">
        <v>113.64</v>
      </c>
      <c r="G33" s="26">
        <f t="shared" si="0"/>
        <v>1.4200000000000001E-2</v>
      </c>
    </row>
    <row r="34" spans="1:7" ht="12.95" customHeight="1">
      <c r="A34" s="6"/>
      <c r="B34" s="25" t="s">
        <v>214</v>
      </c>
      <c r="C34" s="5" t="s">
        <v>215</v>
      </c>
      <c r="D34" s="5" t="s">
        <v>15</v>
      </c>
      <c r="E34" s="7">
        <v>77295</v>
      </c>
      <c r="F34" s="8">
        <v>112.77</v>
      </c>
      <c r="G34" s="26">
        <f t="shared" si="0"/>
        <v>1.4E-2</v>
      </c>
    </row>
    <row r="35" spans="1:7" ht="12.95" customHeight="1">
      <c r="A35" s="6"/>
      <c r="B35" s="25" t="s">
        <v>160</v>
      </c>
      <c r="C35" s="5" t="s">
        <v>90</v>
      </c>
      <c r="D35" s="5" t="s">
        <v>26</v>
      </c>
      <c r="E35" s="7">
        <v>7466</v>
      </c>
      <c r="F35" s="8">
        <v>107.87</v>
      </c>
      <c r="G35" s="26">
        <f t="shared" si="0"/>
        <v>1.34E-2</v>
      </c>
    </row>
    <row r="36" spans="1:7" ht="12.95" customHeight="1">
      <c r="A36" s="6"/>
      <c r="B36" s="25" t="s">
        <v>263</v>
      </c>
      <c r="C36" s="5" t="s">
        <v>264</v>
      </c>
      <c r="D36" s="5" t="s">
        <v>11</v>
      </c>
      <c r="E36" s="7">
        <v>114032</v>
      </c>
      <c r="F36" s="8">
        <v>104.17</v>
      </c>
      <c r="G36" s="26">
        <f t="shared" si="0"/>
        <v>1.2999999999999999E-2</v>
      </c>
    </row>
    <row r="37" spans="1:7" ht="12.95" customHeight="1">
      <c r="A37" s="6"/>
      <c r="B37" s="25" t="s">
        <v>133</v>
      </c>
      <c r="C37" s="5" t="s">
        <v>24</v>
      </c>
      <c r="D37" s="5" t="s">
        <v>11</v>
      </c>
      <c r="E37" s="7">
        <v>20360</v>
      </c>
      <c r="F37" s="8">
        <v>99.93</v>
      </c>
      <c r="G37" s="26">
        <f t="shared" si="0"/>
        <v>1.24E-2</v>
      </c>
    </row>
    <row r="38" spans="1:7" ht="12.95" customHeight="1">
      <c r="A38" s="6"/>
      <c r="B38" s="25" t="s">
        <v>184</v>
      </c>
      <c r="C38" s="5" t="s">
        <v>101</v>
      </c>
      <c r="D38" s="5" t="s">
        <v>77</v>
      </c>
      <c r="E38" s="7">
        <v>24477</v>
      </c>
      <c r="F38" s="8">
        <v>98.62</v>
      </c>
      <c r="G38" s="26">
        <f t="shared" si="0"/>
        <v>1.23E-2</v>
      </c>
    </row>
    <row r="39" spans="1:7" ht="12.95" customHeight="1">
      <c r="A39" s="6"/>
      <c r="B39" s="25" t="s">
        <v>179</v>
      </c>
      <c r="C39" s="5" t="s">
        <v>113</v>
      </c>
      <c r="D39" s="5" t="s">
        <v>114</v>
      </c>
      <c r="E39" s="7">
        <v>18331</v>
      </c>
      <c r="F39" s="8">
        <v>88.47</v>
      </c>
      <c r="G39" s="26">
        <f t="shared" si="0"/>
        <v>1.0999999999999999E-2</v>
      </c>
    </row>
    <row r="40" spans="1:7" ht="12.95" customHeight="1">
      <c r="A40" s="6"/>
      <c r="B40" s="25" t="s">
        <v>141</v>
      </c>
      <c r="C40" s="5" t="s">
        <v>29</v>
      </c>
      <c r="D40" s="5" t="s">
        <v>17</v>
      </c>
      <c r="E40" s="7">
        <v>16129</v>
      </c>
      <c r="F40" s="8">
        <v>84.75</v>
      </c>
      <c r="G40" s="26">
        <f t="shared" si="0"/>
        <v>1.06E-2</v>
      </c>
    </row>
    <row r="41" spans="1:7" ht="12.95" customHeight="1">
      <c r="A41" s="6"/>
      <c r="B41" s="25" t="s">
        <v>180</v>
      </c>
      <c r="C41" s="5" t="s">
        <v>117</v>
      </c>
      <c r="D41" s="5" t="s">
        <v>109</v>
      </c>
      <c r="E41" s="7">
        <v>90183</v>
      </c>
      <c r="F41" s="8">
        <v>81.62</v>
      </c>
      <c r="G41" s="26">
        <f t="shared" si="0"/>
        <v>1.0200000000000001E-2</v>
      </c>
    </row>
    <row r="42" spans="1:7" ht="12.95" customHeight="1">
      <c r="A42" s="6"/>
      <c r="B42" s="25" t="s">
        <v>158</v>
      </c>
      <c r="C42" s="5" t="s">
        <v>71</v>
      </c>
      <c r="D42" s="5" t="s">
        <v>72</v>
      </c>
      <c r="E42" s="7">
        <v>454</v>
      </c>
      <c r="F42" s="8">
        <v>77.27</v>
      </c>
      <c r="G42" s="26">
        <f t="shared" si="0"/>
        <v>9.5999999999999992E-3</v>
      </c>
    </row>
    <row r="43" spans="1:7" ht="12.95" customHeight="1">
      <c r="A43" s="6"/>
      <c r="B43" s="25" t="s">
        <v>269</v>
      </c>
      <c r="C43" s="5" t="s">
        <v>270</v>
      </c>
      <c r="D43" s="5" t="s">
        <v>36</v>
      </c>
      <c r="E43" s="7">
        <v>3984</v>
      </c>
      <c r="F43" s="8">
        <v>50.98</v>
      </c>
      <c r="G43" s="26">
        <f t="shared" si="0"/>
        <v>6.3E-3</v>
      </c>
    </row>
    <row r="44" spans="1:7" ht="12.95" customHeight="1">
      <c r="A44" s="6"/>
      <c r="B44" s="25" t="s">
        <v>190</v>
      </c>
      <c r="C44" s="5" t="s">
        <v>191</v>
      </c>
      <c r="D44" s="5" t="s">
        <v>33</v>
      </c>
      <c r="E44" s="7">
        <v>10324</v>
      </c>
      <c r="F44" s="8">
        <v>48.33</v>
      </c>
      <c r="G44" s="26">
        <f t="shared" si="0"/>
        <v>6.0000000000000001E-3</v>
      </c>
    </row>
    <row r="45" spans="1:7" ht="12.95" customHeight="1">
      <c r="A45" s="6"/>
      <c r="B45" s="25" t="s">
        <v>168</v>
      </c>
      <c r="C45" s="5" t="s">
        <v>92</v>
      </c>
      <c r="D45" s="5" t="s">
        <v>11</v>
      </c>
      <c r="E45" s="7">
        <v>2446</v>
      </c>
      <c r="F45" s="8">
        <v>37.89</v>
      </c>
      <c r="G45" s="26">
        <f t="shared" si="0"/>
        <v>4.7000000000000002E-3</v>
      </c>
    </row>
    <row r="46" spans="1:7" ht="12.95" customHeight="1">
      <c r="A46" s="6"/>
      <c r="B46" s="25" t="s">
        <v>173</v>
      </c>
      <c r="C46" s="5" t="s">
        <v>242</v>
      </c>
      <c r="D46" s="5" t="s">
        <v>72</v>
      </c>
      <c r="E46" s="7">
        <v>3197</v>
      </c>
      <c r="F46" s="8">
        <v>33.549999999999997</v>
      </c>
      <c r="G46" s="26">
        <f t="shared" si="0"/>
        <v>4.1999999999999997E-3</v>
      </c>
    </row>
    <row r="47" spans="1:7" ht="12.95" customHeight="1">
      <c r="A47" s="1"/>
      <c r="B47" s="35" t="s">
        <v>58</v>
      </c>
      <c r="C47" s="34" t="s">
        <v>1</v>
      </c>
      <c r="D47" s="34" t="s">
        <v>1</v>
      </c>
      <c r="E47" s="34" t="s">
        <v>1</v>
      </c>
      <c r="F47" s="9">
        <f>SUM(F7:F46)</f>
        <v>6893.8300000000017</v>
      </c>
      <c r="G47" s="27">
        <f>SUM(G7:G46)</f>
        <v>0.85830000000000006</v>
      </c>
    </row>
    <row r="48" spans="1:7" ht="12.95" customHeight="1">
      <c r="A48" s="1"/>
      <c r="B48" s="28" t="s">
        <v>59</v>
      </c>
      <c r="C48" s="10" t="s">
        <v>1</v>
      </c>
      <c r="D48" s="10" t="s">
        <v>1</v>
      </c>
      <c r="E48" s="10" t="s">
        <v>1</v>
      </c>
      <c r="F48" s="11" t="s">
        <v>60</v>
      </c>
      <c r="G48" s="29" t="s">
        <v>60</v>
      </c>
    </row>
    <row r="49" spans="1:8" ht="12.95" customHeight="1">
      <c r="A49" s="1"/>
      <c r="B49" s="28" t="s">
        <v>58</v>
      </c>
      <c r="C49" s="10" t="s">
        <v>1</v>
      </c>
      <c r="D49" s="10" t="s">
        <v>1</v>
      </c>
      <c r="E49" s="10" t="s">
        <v>1</v>
      </c>
      <c r="F49" s="11" t="s">
        <v>60</v>
      </c>
      <c r="G49" s="29" t="s">
        <v>60</v>
      </c>
    </row>
    <row r="50" spans="1:8" ht="12.95" customHeight="1">
      <c r="A50" s="1"/>
      <c r="B50" s="28" t="s">
        <v>61</v>
      </c>
      <c r="C50" s="12" t="s">
        <v>1</v>
      </c>
      <c r="D50" s="10" t="s">
        <v>1</v>
      </c>
      <c r="E50" s="12" t="s">
        <v>1</v>
      </c>
      <c r="F50" s="9">
        <f>+F47</f>
        <v>6893.8300000000017</v>
      </c>
      <c r="G50" s="27">
        <f>+G47</f>
        <v>0.85830000000000006</v>
      </c>
    </row>
    <row r="51" spans="1:8" ht="12.95" customHeight="1">
      <c r="A51" s="1"/>
      <c r="B51" s="23" t="s">
        <v>84</v>
      </c>
      <c r="C51" s="5" t="s">
        <v>1</v>
      </c>
      <c r="D51" s="5" t="s">
        <v>1</v>
      </c>
      <c r="E51" s="5" t="s">
        <v>1</v>
      </c>
      <c r="F51" s="1"/>
      <c r="G51" s="24" t="s">
        <v>1</v>
      </c>
    </row>
    <row r="52" spans="1:8" ht="12.95" customHeight="1">
      <c r="A52" s="6"/>
      <c r="B52" s="25" t="s">
        <v>203</v>
      </c>
      <c r="C52" s="5" t="s">
        <v>1</v>
      </c>
      <c r="D52" s="5" t="s">
        <v>64</v>
      </c>
      <c r="E52" s="7"/>
      <c r="F52" s="8">
        <v>500.1</v>
      </c>
      <c r="G52" s="26">
        <f t="shared" ref="G52" si="1">+ROUND(F52/$F$56,4)</f>
        <v>6.2300000000000001E-2</v>
      </c>
    </row>
    <row r="53" spans="1:8" ht="12.95" customHeight="1">
      <c r="A53" s="1"/>
      <c r="B53" s="23" t="s">
        <v>58</v>
      </c>
      <c r="C53" s="5" t="s">
        <v>1</v>
      </c>
      <c r="D53" s="5" t="s">
        <v>1</v>
      </c>
      <c r="E53" s="5" t="s">
        <v>1</v>
      </c>
      <c r="F53" s="9">
        <f>+F52</f>
        <v>500.1</v>
      </c>
      <c r="G53" s="27">
        <f>+G52</f>
        <v>6.2300000000000001E-2</v>
      </c>
    </row>
    <row r="54" spans="1:8" ht="12.95" customHeight="1">
      <c r="A54" s="1"/>
      <c r="B54" s="28" t="s">
        <v>61</v>
      </c>
      <c r="C54" s="12" t="s">
        <v>1</v>
      </c>
      <c r="D54" s="10" t="s">
        <v>1</v>
      </c>
      <c r="E54" s="12" t="s">
        <v>1</v>
      </c>
      <c r="F54" s="9">
        <f>+F53</f>
        <v>500.1</v>
      </c>
      <c r="G54" s="27">
        <f>+G53</f>
        <v>6.2300000000000001E-2</v>
      </c>
    </row>
    <row r="55" spans="1:8" ht="12.95" customHeight="1">
      <c r="A55" s="1"/>
      <c r="B55" s="28" t="s">
        <v>62</v>
      </c>
      <c r="C55" s="5" t="s">
        <v>1</v>
      </c>
      <c r="D55" s="10" t="s">
        <v>1</v>
      </c>
      <c r="E55" s="5" t="s">
        <v>1</v>
      </c>
      <c r="F55" s="13">
        <f>+F56-F50-F54</f>
        <v>636.02999999999827</v>
      </c>
      <c r="G55" s="27">
        <f>+G56-G50-G54</f>
        <v>7.9399999999999943E-2</v>
      </c>
      <c r="H55" s="15"/>
    </row>
    <row r="56" spans="1:8" ht="12.95" customHeight="1" thickBot="1">
      <c r="A56" s="1"/>
      <c r="B56" s="30" t="s">
        <v>63</v>
      </c>
      <c r="C56" s="31" t="s">
        <v>1</v>
      </c>
      <c r="D56" s="31" t="s">
        <v>1</v>
      </c>
      <c r="E56" s="31" t="s">
        <v>1</v>
      </c>
      <c r="F56" s="32">
        <v>8029.96</v>
      </c>
      <c r="G56" s="33">
        <v>1</v>
      </c>
    </row>
    <row r="57" spans="1:8">
      <c r="A57" s="1"/>
      <c r="B57" s="2"/>
      <c r="C57" s="1"/>
      <c r="D57" s="1"/>
      <c r="E57" s="1"/>
      <c r="F57" s="1"/>
      <c r="G57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8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105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8" ht="33" customHeight="1">
      <c r="A4" s="1"/>
      <c r="B4" s="19" t="s">
        <v>2</v>
      </c>
      <c r="C4" s="20" t="s">
        <v>3</v>
      </c>
      <c r="D4" s="21" t="s">
        <v>81</v>
      </c>
      <c r="E4" s="21" t="s">
        <v>5</v>
      </c>
      <c r="F4" s="21" t="s">
        <v>6</v>
      </c>
      <c r="G4" s="22" t="s">
        <v>7</v>
      </c>
    </row>
    <row r="5" spans="1:8" ht="12.95" customHeight="1">
      <c r="A5" s="1"/>
      <c r="B5" s="23" t="s">
        <v>82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8" ht="12.95" customHeight="1">
      <c r="A6" s="1"/>
      <c r="B6" s="23" t="s">
        <v>83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8" ht="12.95" customHeight="1">
      <c r="A7" s="6"/>
      <c r="B7" s="25" t="s">
        <v>265</v>
      </c>
      <c r="C7" s="5" t="s">
        <v>266</v>
      </c>
      <c r="D7" s="5" t="s">
        <v>202</v>
      </c>
      <c r="E7" s="7">
        <v>60000</v>
      </c>
      <c r="F7" s="8">
        <v>59.95</v>
      </c>
      <c r="G7" s="26">
        <f>+ROUND(F7/$F$15,4)</f>
        <v>1.9699999999999999E-2</v>
      </c>
    </row>
    <row r="8" spans="1:8" ht="12.95" customHeight="1">
      <c r="A8" s="1"/>
      <c r="B8" s="23" t="s">
        <v>58</v>
      </c>
      <c r="C8" s="5" t="s">
        <v>1</v>
      </c>
      <c r="D8" s="5" t="s">
        <v>1</v>
      </c>
      <c r="E8" s="5" t="s">
        <v>1</v>
      </c>
      <c r="F8" s="9">
        <f>SUM(F7:F7)</f>
        <v>59.95</v>
      </c>
      <c r="G8" s="27">
        <f>SUM(G7:G7)</f>
        <v>1.9699999999999999E-2</v>
      </c>
    </row>
    <row r="9" spans="1:8" ht="12.95" customHeight="1">
      <c r="A9" s="1"/>
      <c r="B9" s="28" t="s">
        <v>61</v>
      </c>
      <c r="C9" s="12" t="s">
        <v>1</v>
      </c>
      <c r="D9" s="10" t="s">
        <v>1</v>
      </c>
      <c r="E9" s="12" t="s">
        <v>1</v>
      </c>
      <c r="F9" s="9">
        <f>+F8</f>
        <v>59.95</v>
      </c>
      <c r="G9" s="27">
        <f>+G8</f>
        <v>1.9699999999999999E-2</v>
      </c>
    </row>
    <row r="10" spans="1:8" ht="12.95" customHeight="1">
      <c r="A10" s="1"/>
      <c r="B10" s="23" t="s">
        <v>84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8" ht="12.95" customHeight="1">
      <c r="A11" s="6"/>
      <c r="B11" s="25" t="s">
        <v>203</v>
      </c>
      <c r="C11" s="5" t="s">
        <v>1</v>
      </c>
      <c r="D11" s="5" t="s">
        <v>64</v>
      </c>
      <c r="E11" s="7"/>
      <c r="F11" s="8">
        <v>2980.72</v>
      </c>
      <c r="G11" s="26">
        <f>+ROUND(F11/$F$15,4)</f>
        <v>0.97750000000000004</v>
      </c>
    </row>
    <row r="12" spans="1:8" ht="12.95" customHeight="1">
      <c r="A12" s="1"/>
      <c r="B12" s="23" t="s">
        <v>58</v>
      </c>
      <c r="C12" s="5" t="s">
        <v>1</v>
      </c>
      <c r="D12" s="5" t="s">
        <v>1</v>
      </c>
      <c r="E12" s="5" t="s">
        <v>1</v>
      </c>
      <c r="F12" s="9">
        <f>+F11</f>
        <v>2980.72</v>
      </c>
      <c r="G12" s="27">
        <f>+G11</f>
        <v>0.97750000000000004</v>
      </c>
    </row>
    <row r="13" spans="1:8" ht="12.95" customHeight="1">
      <c r="A13" s="1"/>
      <c r="B13" s="28" t="s">
        <v>61</v>
      </c>
      <c r="C13" s="12" t="s">
        <v>1</v>
      </c>
      <c r="D13" s="10" t="s">
        <v>1</v>
      </c>
      <c r="E13" s="12" t="s">
        <v>1</v>
      </c>
      <c r="F13" s="9">
        <f>+F12</f>
        <v>2980.72</v>
      </c>
      <c r="G13" s="27">
        <f>+G12</f>
        <v>0.97750000000000004</v>
      </c>
    </row>
    <row r="14" spans="1:8" ht="12.95" customHeight="1">
      <c r="A14" s="1"/>
      <c r="B14" s="28" t="s">
        <v>62</v>
      </c>
      <c r="C14" s="5" t="s">
        <v>1</v>
      </c>
      <c r="D14" s="10" t="s">
        <v>1</v>
      </c>
      <c r="E14" s="5" t="s">
        <v>1</v>
      </c>
      <c r="F14" s="13">
        <f>+F15-F13-F9</f>
        <v>8.6800000000001063</v>
      </c>
      <c r="G14" s="27">
        <f>+G15-G13-G9</f>
        <v>2.7999999999999657E-3</v>
      </c>
      <c r="H14" s="15"/>
    </row>
    <row r="15" spans="1:8" ht="12.95" customHeight="1" thickBot="1">
      <c r="A15" s="1"/>
      <c r="B15" s="30" t="s">
        <v>63</v>
      </c>
      <c r="C15" s="31" t="s">
        <v>1</v>
      </c>
      <c r="D15" s="31" t="s">
        <v>1</v>
      </c>
      <c r="E15" s="31" t="s">
        <v>1</v>
      </c>
      <c r="F15" s="32">
        <v>3049.35</v>
      </c>
      <c r="G15" s="33">
        <v>1</v>
      </c>
    </row>
    <row r="16" spans="1:8">
      <c r="A16" s="1"/>
      <c r="B16" s="2"/>
      <c r="C16" s="1"/>
      <c r="D16" s="1"/>
      <c r="E16" s="1"/>
      <c r="F16" s="1"/>
      <c r="G16" s="1"/>
    </row>
    <row r="17" spans="1:7">
      <c r="A17" s="1"/>
      <c r="B17" s="2"/>
      <c r="C17" s="1"/>
      <c r="D17" s="1"/>
      <c r="E17" s="1"/>
      <c r="F17" s="1"/>
      <c r="G17" s="1"/>
    </row>
    <row r="18" spans="1:7">
      <c r="A18" s="1"/>
      <c r="B18" s="2" t="s">
        <v>1</v>
      </c>
      <c r="C18" s="1"/>
      <c r="D18" s="1"/>
      <c r="E18" s="1"/>
      <c r="F18" s="1"/>
      <c r="G18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8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81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82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83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265</v>
      </c>
      <c r="C7" s="5" t="s">
        <v>266</v>
      </c>
      <c r="D7" s="5" t="s">
        <v>202</v>
      </c>
      <c r="E7" s="7">
        <v>20000</v>
      </c>
      <c r="F7" s="8">
        <v>19.98</v>
      </c>
      <c r="G7" s="26">
        <f>+ROUND(F7/$F$15,4)</f>
        <v>4.1000000000000003E-3</v>
      </c>
    </row>
    <row r="8" spans="1:7" ht="12.95" customHeight="1">
      <c r="A8" s="1"/>
      <c r="B8" s="23" t="s">
        <v>58</v>
      </c>
      <c r="C8" s="5" t="s">
        <v>1</v>
      </c>
      <c r="D8" s="5" t="s">
        <v>1</v>
      </c>
      <c r="E8" s="5" t="s">
        <v>1</v>
      </c>
      <c r="F8" s="9">
        <f>SUM(F7:F7)</f>
        <v>19.98</v>
      </c>
      <c r="G8" s="27">
        <f>SUM(G7:G7)</f>
        <v>4.1000000000000003E-3</v>
      </c>
    </row>
    <row r="9" spans="1:7" ht="12.95" customHeight="1">
      <c r="A9" s="1"/>
      <c r="B9" s="28" t="s">
        <v>61</v>
      </c>
      <c r="C9" s="12" t="s">
        <v>1</v>
      </c>
      <c r="D9" s="10" t="s">
        <v>1</v>
      </c>
      <c r="E9" s="12" t="s">
        <v>1</v>
      </c>
      <c r="F9" s="9">
        <f>+F8</f>
        <v>19.98</v>
      </c>
      <c r="G9" s="27">
        <f>+G8</f>
        <v>4.1000000000000003E-3</v>
      </c>
    </row>
    <row r="10" spans="1:7" ht="12.95" customHeight="1">
      <c r="A10" s="1"/>
      <c r="B10" s="23" t="s">
        <v>84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203</v>
      </c>
      <c r="C11" s="5"/>
      <c r="D11" s="5" t="s">
        <v>64</v>
      </c>
      <c r="E11" s="7"/>
      <c r="F11" s="8">
        <v>4885.6400000000003</v>
      </c>
      <c r="G11" s="26">
        <f>+ROUND(F11/$F$15,4)</f>
        <v>0.99429999999999996</v>
      </c>
    </row>
    <row r="12" spans="1:7" ht="12.95" customHeight="1">
      <c r="A12" s="1"/>
      <c r="B12" s="23" t="s">
        <v>58</v>
      </c>
      <c r="C12" s="5" t="s">
        <v>1</v>
      </c>
      <c r="D12" s="5" t="s">
        <v>1</v>
      </c>
      <c r="E12" s="5" t="s">
        <v>1</v>
      </c>
      <c r="F12" s="9">
        <f>+F11</f>
        <v>4885.6400000000003</v>
      </c>
      <c r="G12" s="27">
        <f>+G11</f>
        <v>0.99429999999999996</v>
      </c>
    </row>
    <row r="13" spans="1:7" ht="12.95" customHeight="1">
      <c r="A13" s="1"/>
      <c r="B13" s="28" t="s">
        <v>61</v>
      </c>
      <c r="C13" s="12" t="s">
        <v>1</v>
      </c>
      <c r="D13" s="10" t="s">
        <v>1</v>
      </c>
      <c r="E13" s="12" t="s">
        <v>1</v>
      </c>
      <c r="F13" s="9">
        <f>+F12</f>
        <v>4885.6400000000003</v>
      </c>
      <c r="G13" s="27">
        <f>+G12</f>
        <v>0.99429999999999996</v>
      </c>
    </row>
    <row r="14" spans="1:7" ht="12.95" customHeight="1">
      <c r="A14" s="1"/>
      <c r="B14" s="28" t="s">
        <v>62</v>
      </c>
      <c r="C14" s="5" t="s">
        <v>1</v>
      </c>
      <c r="D14" s="10" t="s">
        <v>1</v>
      </c>
      <c r="E14" s="5" t="s">
        <v>1</v>
      </c>
      <c r="F14" s="13">
        <f>+F15-F9-F13</f>
        <v>7.8000000000001819</v>
      </c>
      <c r="G14" s="27">
        <f>+G15-G9-G13</f>
        <v>1.6000000000000458E-3</v>
      </c>
    </row>
    <row r="15" spans="1:7" ht="12.95" customHeight="1" thickBot="1">
      <c r="A15" s="1"/>
      <c r="B15" s="30" t="s">
        <v>63</v>
      </c>
      <c r="C15" s="31" t="s">
        <v>1</v>
      </c>
      <c r="D15" s="31" t="s">
        <v>1</v>
      </c>
      <c r="E15" s="31" t="s">
        <v>1</v>
      </c>
      <c r="F15" s="32">
        <v>4913.42</v>
      </c>
      <c r="G15" s="33">
        <v>1</v>
      </c>
    </row>
    <row r="16" spans="1:7">
      <c r="A16" s="1"/>
      <c r="B16" s="2"/>
      <c r="C16" s="1"/>
      <c r="D16" s="1"/>
      <c r="E16" s="1"/>
      <c r="F16" s="1"/>
      <c r="G16" s="1"/>
    </row>
    <row r="17" spans="1:7">
      <c r="A17" s="1"/>
      <c r="B17" s="2"/>
      <c r="C17" s="1"/>
      <c r="D17" s="1"/>
      <c r="E17" s="1"/>
      <c r="F17" s="1"/>
      <c r="G17" s="1"/>
    </row>
    <row r="18" spans="1:7">
      <c r="A18" s="1"/>
      <c r="B18" s="2"/>
      <c r="C18" s="1"/>
      <c r="D18" s="1"/>
      <c r="E18" s="1"/>
      <c r="F18" s="1"/>
      <c r="G18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7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81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82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83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265</v>
      </c>
      <c r="C7" s="5" t="s">
        <v>266</v>
      </c>
      <c r="D7" s="5" t="s">
        <v>202</v>
      </c>
      <c r="E7" s="7">
        <v>20000</v>
      </c>
      <c r="F7" s="8">
        <v>19.98</v>
      </c>
      <c r="G7" s="26">
        <f>+ROUND(F7/$F$15,4)</f>
        <v>3.7000000000000002E-3</v>
      </c>
    </row>
    <row r="8" spans="1:7" ht="12.95" customHeight="1">
      <c r="A8" s="1"/>
      <c r="B8" s="23" t="s">
        <v>58</v>
      </c>
      <c r="C8" s="5" t="s">
        <v>1</v>
      </c>
      <c r="D8" s="5" t="s">
        <v>1</v>
      </c>
      <c r="E8" s="5" t="s">
        <v>1</v>
      </c>
      <c r="F8" s="9">
        <f>SUM(F7:F7)</f>
        <v>19.98</v>
      </c>
      <c r="G8" s="27">
        <f>SUM(G7:G7)</f>
        <v>3.7000000000000002E-3</v>
      </c>
    </row>
    <row r="9" spans="1:7" ht="12.95" customHeight="1">
      <c r="A9" s="1"/>
      <c r="B9" s="28" t="s">
        <v>61</v>
      </c>
      <c r="C9" s="12" t="s">
        <v>1</v>
      </c>
      <c r="D9" s="10" t="s">
        <v>1</v>
      </c>
      <c r="E9" s="12" t="s">
        <v>1</v>
      </c>
      <c r="F9" s="9">
        <f>+F8</f>
        <v>19.98</v>
      </c>
      <c r="G9" s="27">
        <f>+G8</f>
        <v>3.7000000000000002E-3</v>
      </c>
    </row>
    <row r="10" spans="1:7" ht="12.95" customHeight="1">
      <c r="A10" s="1"/>
      <c r="B10" s="23" t="s">
        <v>84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203</v>
      </c>
      <c r="C11" s="5" t="s">
        <v>1</v>
      </c>
      <c r="D11" s="5" t="s">
        <v>64</v>
      </c>
      <c r="E11" s="7"/>
      <c r="F11" s="8">
        <v>5428.21</v>
      </c>
      <c r="G11" s="26">
        <f>+ROUND(F11/$F$15,4)</f>
        <v>0.99239999999999995</v>
      </c>
    </row>
    <row r="12" spans="1:7" ht="12.95" customHeight="1">
      <c r="A12" s="1"/>
      <c r="B12" s="23" t="s">
        <v>58</v>
      </c>
      <c r="C12" s="5" t="s">
        <v>1</v>
      </c>
      <c r="D12" s="5" t="s">
        <v>1</v>
      </c>
      <c r="E12" s="5" t="s">
        <v>1</v>
      </c>
      <c r="F12" s="9">
        <f>+F11</f>
        <v>5428.21</v>
      </c>
      <c r="G12" s="27">
        <f>+G11</f>
        <v>0.99239999999999995</v>
      </c>
    </row>
    <row r="13" spans="1:7" ht="12.95" customHeight="1">
      <c r="A13" s="1"/>
      <c r="B13" s="28" t="s">
        <v>61</v>
      </c>
      <c r="C13" s="12" t="s">
        <v>1</v>
      </c>
      <c r="D13" s="10" t="s">
        <v>1</v>
      </c>
      <c r="E13" s="12" t="s">
        <v>1</v>
      </c>
      <c r="F13" s="9">
        <f>+F12</f>
        <v>5428.21</v>
      </c>
      <c r="G13" s="27">
        <f>+G12</f>
        <v>0.99239999999999995</v>
      </c>
    </row>
    <row r="14" spans="1:7" ht="12.95" customHeight="1">
      <c r="A14" s="1"/>
      <c r="B14" s="28" t="s">
        <v>62</v>
      </c>
      <c r="C14" s="5" t="s">
        <v>1</v>
      </c>
      <c r="D14" s="10" t="s">
        <v>1</v>
      </c>
      <c r="E14" s="5" t="s">
        <v>1</v>
      </c>
      <c r="F14" s="13">
        <f>+F15-F13-F9</f>
        <v>21.620000000000363</v>
      </c>
      <c r="G14" s="27">
        <f>+G15-G13-G9</f>
        <v>3.900000000000051E-3</v>
      </c>
    </row>
    <row r="15" spans="1:7" ht="12.95" customHeight="1" thickBot="1">
      <c r="A15" s="1"/>
      <c r="B15" s="30" t="s">
        <v>63</v>
      </c>
      <c r="C15" s="31" t="s">
        <v>1</v>
      </c>
      <c r="D15" s="31" t="s">
        <v>1</v>
      </c>
      <c r="E15" s="31" t="s">
        <v>1</v>
      </c>
      <c r="F15" s="32">
        <v>5469.81</v>
      </c>
      <c r="G15" s="33">
        <v>1</v>
      </c>
    </row>
    <row r="16" spans="1:7">
      <c r="A16" s="1"/>
      <c r="B16" s="2"/>
      <c r="C16" s="1"/>
      <c r="D16" s="1"/>
      <c r="E16" s="1"/>
      <c r="F16" s="1"/>
      <c r="G16" s="1"/>
    </row>
    <row r="17" spans="1:7">
      <c r="A17" s="1"/>
      <c r="B17" s="2"/>
      <c r="C17" s="1"/>
      <c r="D17" s="1"/>
      <c r="E17" s="1"/>
      <c r="F17" s="1"/>
      <c r="G17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184</v>
      </c>
      <c r="C7" s="5" t="s">
        <v>101</v>
      </c>
      <c r="D7" s="5" t="s">
        <v>77</v>
      </c>
      <c r="E7" s="7">
        <v>61705</v>
      </c>
      <c r="F7" s="8">
        <v>248.61</v>
      </c>
      <c r="G7" s="26">
        <f t="shared" ref="G7:G43" si="0">ROUND(F7/$F$49,4)</f>
        <v>6.08E-2</v>
      </c>
    </row>
    <row r="8" spans="1:7" ht="12.95" customHeight="1">
      <c r="A8" s="6"/>
      <c r="B8" s="25" t="s">
        <v>244</v>
      </c>
      <c r="C8" s="5" t="s">
        <v>245</v>
      </c>
      <c r="D8" s="5" t="s">
        <v>39</v>
      </c>
      <c r="E8" s="7">
        <v>32031</v>
      </c>
      <c r="F8" s="8">
        <v>191.82</v>
      </c>
      <c r="G8" s="26">
        <f t="shared" si="0"/>
        <v>4.6899999999999997E-2</v>
      </c>
    </row>
    <row r="9" spans="1:7" ht="12.95" customHeight="1">
      <c r="A9" s="6"/>
      <c r="B9" s="25" t="s">
        <v>194</v>
      </c>
      <c r="C9" s="5" t="s">
        <v>195</v>
      </c>
      <c r="D9" s="5" t="s">
        <v>26</v>
      </c>
      <c r="E9" s="7">
        <v>16645</v>
      </c>
      <c r="F9" s="8">
        <v>188.67</v>
      </c>
      <c r="G9" s="26">
        <f t="shared" si="0"/>
        <v>4.6100000000000002E-2</v>
      </c>
    </row>
    <row r="10" spans="1:7" ht="12.95" customHeight="1">
      <c r="A10" s="6"/>
      <c r="B10" s="25" t="s">
        <v>219</v>
      </c>
      <c r="C10" s="5" t="s">
        <v>196</v>
      </c>
      <c r="D10" s="5" t="s">
        <v>15</v>
      </c>
      <c r="E10" s="7">
        <v>133486</v>
      </c>
      <c r="F10" s="8">
        <v>164.79</v>
      </c>
      <c r="G10" s="26">
        <f t="shared" si="0"/>
        <v>4.0300000000000002E-2</v>
      </c>
    </row>
    <row r="11" spans="1:7" ht="12.95" customHeight="1">
      <c r="A11" s="6"/>
      <c r="B11" s="25" t="s">
        <v>192</v>
      </c>
      <c r="C11" s="5" t="s">
        <v>193</v>
      </c>
      <c r="D11" s="5" t="s">
        <v>77</v>
      </c>
      <c r="E11" s="7">
        <v>16079</v>
      </c>
      <c r="F11" s="8">
        <v>162.94</v>
      </c>
      <c r="G11" s="26">
        <f t="shared" si="0"/>
        <v>3.9800000000000002E-2</v>
      </c>
    </row>
    <row r="12" spans="1:7" ht="12.95" customHeight="1">
      <c r="A12" s="6"/>
      <c r="B12" s="25" t="s">
        <v>250</v>
      </c>
      <c r="C12" s="5" t="s">
        <v>251</v>
      </c>
      <c r="D12" s="5" t="s">
        <v>69</v>
      </c>
      <c r="E12" s="7">
        <v>256</v>
      </c>
      <c r="F12" s="8">
        <v>155.44999999999999</v>
      </c>
      <c r="G12" s="26">
        <f t="shared" si="0"/>
        <v>3.7999999999999999E-2</v>
      </c>
    </row>
    <row r="13" spans="1:7" ht="12.95" customHeight="1">
      <c r="A13" s="6"/>
      <c r="B13" s="25" t="s">
        <v>145</v>
      </c>
      <c r="C13" s="5" t="s">
        <v>25</v>
      </c>
      <c r="D13" s="5" t="s">
        <v>26</v>
      </c>
      <c r="E13" s="7">
        <v>7818</v>
      </c>
      <c r="F13" s="8">
        <v>148.71</v>
      </c>
      <c r="G13" s="26">
        <f t="shared" si="0"/>
        <v>3.6400000000000002E-2</v>
      </c>
    </row>
    <row r="14" spans="1:7" ht="12.95" customHeight="1">
      <c r="A14" s="6"/>
      <c r="B14" s="25" t="s">
        <v>216</v>
      </c>
      <c r="C14" s="5" t="s">
        <v>217</v>
      </c>
      <c r="D14" s="5" t="s">
        <v>15</v>
      </c>
      <c r="E14" s="7">
        <v>81009</v>
      </c>
      <c r="F14" s="8">
        <v>146.59</v>
      </c>
      <c r="G14" s="26">
        <f t="shared" si="0"/>
        <v>3.5799999999999998E-2</v>
      </c>
    </row>
    <row r="15" spans="1:7" ht="12.95" customHeight="1">
      <c r="A15" s="6"/>
      <c r="B15" s="25" t="s">
        <v>271</v>
      </c>
      <c r="C15" s="5" t="s">
        <v>272</v>
      </c>
      <c r="D15" s="5" t="s">
        <v>273</v>
      </c>
      <c r="E15" s="7">
        <v>113997</v>
      </c>
      <c r="F15" s="8">
        <v>144.78</v>
      </c>
      <c r="G15" s="26">
        <f t="shared" si="0"/>
        <v>3.5400000000000001E-2</v>
      </c>
    </row>
    <row r="16" spans="1:7" ht="12.95" customHeight="1">
      <c r="A16" s="6"/>
      <c r="B16" s="25" t="s">
        <v>190</v>
      </c>
      <c r="C16" s="5" t="s">
        <v>191</v>
      </c>
      <c r="D16" s="5" t="s">
        <v>33</v>
      </c>
      <c r="E16" s="7">
        <v>28681</v>
      </c>
      <c r="F16" s="8">
        <v>134.27000000000001</v>
      </c>
      <c r="G16" s="26">
        <f t="shared" si="0"/>
        <v>3.2800000000000003E-2</v>
      </c>
    </row>
    <row r="17" spans="1:7" ht="12.95" customHeight="1">
      <c r="A17" s="6"/>
      <c r="B17" s="25" t="s">
        <v>157</v>
      </c>
      <c r="C17" s="5" t="s">
        <v>75</v>
      </c>
      <c r="D17" s="5" t="s">
        <v>72</v>
      </c>
      <c r="E17" s="7">
        <v>19911</v>
      </c>
      <c r="F17" s="8">
        <v>133.29</v>
      </c>
      <c r="G17" s="26">
        <f t="shared" si="0"/>
        <v>3.2599999999999997E-2</v>
      </c>
    </row>
    <row r="18" spans="1:7" ht="12.95" customHeight="1">
      <c r="A18" s="6"/>
      <c r="B18" s="25" t="s">
        <v>152</v>
      </c>
      <c r="C18" s="5" t="s">
        <v>66</v>
      </c>
      <c r="D18" s="5" t="s">
        <v>41</v>
      </c>
      <c r="E18" s="7">
        <v>24396</v>
      </c>
      <c r="F18" s="8">
        <v>123.08</v>
      </c>
      <c r="G18" s="26">
        <f t="shared" si="0"/>
        <v>3.0099999999999998E-2</v>
      </c>
    </row>
    <row r="19" spans="1:7" ht="12.95" customHeight="1">
      <c r="A19" s="6"/>
      <c r="B19" s="25" t="s">
        <v>204</v>
      </c>
      <c r="C19" s="5" t="s">
        <v>205</v>
      </c>
      <c r="D19" s="5" t="s">
        <v>118</v>
      </c>
      <c r="E19" s="7">
        <v>41891</v>
      </c>
      <c r="F19" s="8">
        <v>121</v>
      </c>
      <c r="G19" s="26">
        <f t="shared" si="0"/>
        <v>2.9600000000000001E-2</v>
      </c>
    </row>
    <row r="20" spans="1:7" ht="12.95" customHeight="1">
      <c r="A20" s="6"/>
      <c r="B20" s="25" t="s">
        <v>139</v>
      </c>
      <c r="C20" s="5" t="s">
        <v>42</v>
      </c>
      <c r="D20" s="5" t="s">
        <v>23</v>
      </c>
      <c r="E20" s="7">
        <v>8968</v>
      </c>
      <c r="F20" s="8">
        <v>113.99</v>
      </c>
      <c r="G20" s="26">
        <f t="shared" si="0"/>
        <v>2.7900000000000001E-2</v>
      </c>
    </row>
    <row r="21" spans="1:7" ht="12.95" customHeight="1">
      <c r="A21" s="6"/>
      <c r="B21" s="25" t="s">
        <v>214</v>
      </c>
      <c r="C21" s="5" t="s">
        <v>215</v>
      </c>
      <c r="D21" s="5" t="s">
        <v>15</v>
      </c>
      <c r="E21" s="7">
        <v>76608</v>
      </c>
      <c r="F21" s="8">
        <v>111.77</v>
      </c>
      <c r="G21" s="26">
        <f t="shared" si="0"/>
        <v>2.7300000000000001E-2</v>
      </c>
    </row>
    <row r="22" spans="1:7" ht="12.95" customHeight="1">
      <c r="A22" s="6"/>
      <c r="B22" s="25" t="s">
        <v>248</v>
      </c>
      <c r="C22" s="5" t="s">
        <v>249</v>
      </c>
      <c r="D22" s="5" t="s">
        <v>77</v>
      </c>
      <c r="E22" s="7">
        <v>64415</v>
      </c>
      <c r="F22" s="8">
        <v>103.74</v>
      </c>
      <c r="G22" s="26">
        <f t="shared" si="0"/>
        <v>2.5399999999999999E-2</v>
      </c>
    </row>
    <row r="23" spans="1:7" ht="12.95" customHeight="1">
      <c r="A23" s="6"/>
      <c r="B23" s="25" t="s">
        <v>276</v>
      </c>
      <c r="C23" s="5" t="s">
        <v>277</v>
      </c>
      <c r="D23" s="5" t="s">
        <v>38</v>
      </c>
      <c r="E23" s="7">
        <v>246443</v>
      </c>
      <c r="F23" s="8">
        <v>103.63</v>
      </c>
      <c r="G23" s="26">
        <f t="shared" si="0"/>
        <v>2.53E-2</v>
      </c>
    </row>
    <row r="24" spans="1:7" ht="12.95" customHeight="1">
      <c r="A24" s="6"/>
      <c r="B24" s="25" t="s">
        <v>153</v>
      </c>
      <c r="C24" s="5" t="s">
        <v>68</v>
      </c>
      <c r="D24" s="5" t="s">
        <v>69</v>
      </c>
      <c r="E24" s="7">
        <v>26932</v>
      </c>
      <c r="F24" s="8">
        <v>100.4</v>
      </c>
      <c r="G24" s="26">
        <f t="shared" si="0"/>
        <v>2.46E-2</v>
      </c>
    </row>
    <row r="25" spans="1:7" ht="12.95" customHeight="1">
      <c r="A25" s="6"/>
      <c r="B25" s="25" t="s">
        <v>137</v>
      </c>
      <c r="C25" s="5" t="s">
        <v>292</v>
      </c>
      <c r="D25" s="5" t="s">
        <v>36</v>
      </c>
      <c r="E25" s="7">
        <v>60850</v>
      </c>
      <c r="F25" s="8">
        <v>95.14</v>
      </c>
      <c r="G25" s="26">
        <f t="shared" si="0"/>
        <v>2.3300000000000001E-2</v>
      </c>
    </row>
    <row r="26" spans="1:7" ht="12.95" customHeight="1">
      <c r="A26" s="6"/>
      <c r="B26" s="25" t="s">
        <v>197</v>
      </c>
      <c r="C26" s="5" t="s">
        <v>198</v>
      </c>
      <c r="D26" s="5" t="s">
        <v>109</v>
      </c>
      <c r="E26" s="7">
        <v>102134</v>
      </c>
      <c r="F26" s="8">
        <v>94.88</v>
      </c>
      <c r="G26" s="26">
        <f t="shared" si="0"/>
        <v>2.3199999999999998E-2</v>
      </c>
    </row>
    <row r="27" spans="1:7" ht="12.95" customHeight="1">
      <c r="A27" s="6"/>
      <c r="B27" s="25" t="s">
        <v>212</v>
      </c>
      <c r="C27" s="5" t="s">
        <v>213</v>
      </c>
      <c r="D27" s="5" t="s">
        <v>11</v>
      </c>
      <c r="E27" s="7">
        <v>62772</v>
      </c>
      <c r="F27" s="8">
        <v>94.6</v>
      </c>
      <c r="G27" s="26">
        <f t="shared" si="0"/>
        <v>2.3099999999999999E-2</v>
      </c>
    </row>
    <row r="28" spans="1:7" ht="12.95" customHeight="1">
      <c r="A28" s="6"/>
      <c r="B28" s="25" t="s">
        <v>293</v>
      </c>
      <c r="C28" s="5" t="s">
        <v>294</v>
      </c>
      <c r="D28" s="5" t="s">
        <v>182</v>
      </c>
      <c r="E28" s="7">
        <v>22934</v>
      </c>
      <c r="F28" s="8">
        <v>88.42</v>
      </c>
      <c r="G28" s="26">
        <f t="shared" si="0"/>
        <v>2.1600000000000001E-2</v>
      </c>
    </row>
    <row r="29" spans="1:7" ht="12.95" customHeight="1">
      <c r="A29" s="6"/>
      <c r="B29" s="25" t="s">
        <v>224</v>
      </c>
      <c r="C29" s="5" t="s">
        <v>225</v>
      </c>
      <c r="D29" s="5" t="s">
        <v>69</v>
      </c>
      <c r="E29" s="7">
        <v>38351</v>
      </c>
      <c r="F29" s="8">
        <v>85.89</v>
      </c>
      <c r="G29" s="26">
        <f t="shared" si="0"/>
        <v>2.1000000000000001E-2</v>
      </c>
    </row>
    <row r="30" spans="1:7" ht="12.95" customHeight="1">
      <c r="A30" s="6"/>
      <c r="B30" s="25" t="s">
        <v>155</v>
      </c>
      <c r="C30" s="5" t="s">
        <v>218</v>
      </c>
      <c r="D30" s="5" t="s">
        <v>15</v>
      </c>
      <c r="E30" s="7">
        <v>7277</v>
      </c>
      <c r="F30" s="8">
        <v>85.44</v>
      </c>
      <c r="G30" s="26">
        <f t="shared" si="0"/>
        <v>2.0899999999999998E-2</v>
      </c>
    </row>
    <row r="31" spans="1:7" ht="12.95" customHeight="1">
      <c r="A31" s="6"/>
      <c r="B31" s="25" t="s">
        <v>188</v>
      </c>
      <c r="C31" s="5" t="s">
        <v>40</v>
      </c>
      <c r="D31" s="5" t="s">
        <v>15</v>
      </c>
      <c r="E31" s="7">
        <v>14579</v>
      </c>
      <c r="F31" s="8">
        <v>84.06</v>
      </c>
      <c r="G31" s="26">
        <f t="shared" si="0"/>
        <v>2.06E-2</v>
      </c>
    </row>
    <row r="32" spans="1:7" ht="12.95" customHeight="1">
      <c r="A32" s="6"/>
      <c r="B32" s="25" t="s">
        <v>252</v>
      </c>
      <c r="C32" s="5" t="s">
        <v>253</v>
      </c>
      <c r="D32" s="5" t="s">
        <v>109</v>
      </c>
      <c r="E32" s="7">
        <v>9395</v>
      </c>
      <c r="F32" s="8">
        <v>78.989999999999995</v>
      </c>
      <c r="G32" s="26">
        <f t="shared" si="0"/>
        <v>1.9300000000000001E-2</v>
      </c>
    </row>
    <row r="33" spans="1:7" ht="12.95" customHeight="1">
      <c r="A33" s="6"/>
      <c r="B33" s="25" t="s">
        <v>222</v>
      </c>
      <c r="C33" s="5" t="s">
        <v>223</v>
      </c>
      <c r="D33" s="5" t="s">
        <v>50</v>
      </c>
      <c r="E33" s="7">
        <v>10742</v>
      </c>
      <c r="F33" s="8">
        <v>77.59</v>
      </c>
      <c r="G33" s="26">
        <f t="shared" si="0"/>
        <v>1.9E-2</v>
      </c>
    </row>
    <row r="34" spans="1:7" ht="12.95" customHeight="1">
      <c r="A34" s="6"/>
      <c r="B34" s="25" t="s">
        <v>267</v>
      </c>
      <c r="C34" s="5" t="s">
        <v>268</v>
      </c>
      <c r="D34" s="5" t="s">
        <v>109</v>
      </c>
      <c r="E34" s="7">
        <v>221151</v>
      </c>
      <c r="F34" s="8">
        <v>70.88</v>
      </c>
      <c r="G34" s="26">
        <f t="shared" si="0"/>
        <v>1.7299999999999999E-2</v>
      </c>
    </row>
    <row r="35" spans="1:7" ht="12.95" customHeight="1">
      <c r="A35" s="6"/>
      <c r="B35" s="25" t="s">
        <v>255</v>
      </c>
      <c r="C35" s="5" t="s">
        <v>256</v>
      </c>
      <c r="D35" s="5" t="s">
        <v>182</v>
      </c>
      <c r="E35" s="7">
        <v>39651</v>
      </c>
      <c r="F35" s="8">
        <v>67.86</v>
      </c>
      <c r="G35" s="26">
        <f t="shared" si="0"/>
        <v>1.66E-2</v>
      </c>
    </row>
    <row r="36" spans="1:7" ht="12.95" customHeight="1">
      <c r="A36" s="6"/>
      <c r="B36" s="25" t="s">
        <v>151</v>
      </c>
      <c r="C36" s="5" t="s">
        <v>74</v>
      </c>
      <c r="D36" s="5" t="s">
        <v>11</v>
      </c>
      <c r="E36" s="7">
        <v>4760</v>
      </c>
      <c r="F36" s="8">
        <v>67.09</v>
      </c>
      <c r="G36" s="26">
        <f t="shared" si="0"/>
        <v>1.6400000000000001E-2</v>
      </c>
    </row>
    <row r="37" spans="1:7" ht="12.95" customHeight="1">
      <c r="A37" s="6"/>
      <c r="B37" s="25" t="s">
        <v>146</v>
      </c>
      <c r="C37" s="5" t="s">
        <v>35</v>
      </c>
      <c r="D37" s="5" t="s">
        <v>36</v>
      </c>
      <c r="E37" s="7">
        <v>5280</v>
      </c>
      <c r="F37" s="8">
        <v>66.41</v>
      </c>
      <c r="G37" s="26">
        <f t="shared" si="0"/>
        <v>1.6199999999999999E-2</v>
      </c>
    </row>
    <row r="38" spans="1:7" ht="12.95" customHeight="1">
      <c r="A38" s="6"/>
      <c r="B38" s="25" t="s">
        <v>226</v>
      </c>
      <c r="C38" s="5" t="s">
        <v>227</v>
      </c>
      <c r="D38" s="5" t="s">
        <v>15</v>
      </c>
      <c r="E38" s="7">
        <v>8405</v>
      </c>
      <c r="F38" s="8">
        <v>51.71</v>
      </c>
      <c r="G38" s="26">
        <f t="shared" si="0"/>
        <v>1.26E-2</v>
      </c>
    </row>
    <row r="39" spans="1:7" ht="12.95" customHeight="1">
      <c r="A39" s="6"/>
      <c r="B39" s="25" t="s">
        <v>210</v>
      </c>
      <c r="C39" s="5" t="s">
        <v>211</v>
      </c>
      <c r="D39" s="5" t="s">
        <v>15</v>
      </c>
      <c r="E39" s="7">
        <v>1174</v>
      </c>
      <c r="F39" s="8">
        <v>47.99</v>
      </c>
      <c r="G39" s="26">
        <f t="shared" si="0"/>
        <v>1.17E-2</v>
      </c>
    </row>
    <row r="40" spans="1:7" ht="12.95" customHeight="1">
      <c r="A40" s="6"/>
      <c r="B40" s="25" t="s">
        <v>236</v>
      </c>
      <c r="C40" s="5" t="s">
        <v>237</v>
      </c>
      <c r="D40" s="5" t="s">
        <v>114</v>
      </c>
      <c r="E40" s="7">
        <v>6115</v>
      </c>
      <c r="F40" s="8">
        <v>42.76</v>
      </c>
      <c r="G40" s="26">
        <f t="shared" si="0"/>
        <v>1.0500000000000001E-2</v>
      </c>
    </row>
    <row r="41" spans="1:7" ht="12.95" customHeight="1">
      <c r="A41" s="6"/>
      <c r="B41" s="25" t="s">
        <v>181</v>
      </c>
      <c r="C41" s="5" t="s">
        <v>103</v>
      </c>
      <c r="D41" s="5" t="s">
        <v>17</v>
      </c>
      <c r="E41" s="7">
        <v>10963</v>
      </c>
      <c r="F41" s="8">
        <v>42.4</v>
      </c>
      <c r="G41" s="26">
        <f t="shared" si="0"/>
        <v>1.04E-2</v>
      </c>
    </row>
    <row r="42" spans="1:7" ht="12.95" customHeight="1">
      <c r="A42" s="6"/>
      <c r="B42" s="25" t="s">
        <v>220</v>
      </c>
      <c r="C42" s="5" t="s">
        <v>221</v>
      </c>
      <c r="D42" s="5" t="s">
        <v>11</v>
      </c>
      <c r="E42" s="7">
        <v>13851</v>
      </c>
      <c r="F42" s="8">
        <v>41.97</v>
      </c>
      <c r="G42" s="26">
        <f t="shared" si="0"/>
        <v>1.03E-2</v>
      </c>
    </row>
    <row r="43" spans="1:7" ht="12.95" customHeight="1">
      <c r="A43" s="6"/>
      <c r="B43" s="25" t="s">
        <v>278</v>
      </c>
      <c r="C43" s="5" t="s">
        <v>279</v>
      </c>
      <c r="D43" s="5" t="s">
        <v>72</v>
      </c>
      <c r="E43" s="7">
        <v>527</v>
      </c>
      <c r="F43" s="8">
        <v>5.55</v>
      </c>
      <c r="G43" s="26">
        <f t="shared" si="0"/>
        <v>1.4E-3</v>
      </c>
    </row>
    <row r="44" spans="1:7" ht="12.95" customHeight="1">
      <c r="A44" s="1"/>
      <c r="B44" s="35" t="s">
        <v>58</v>
      </c>
      <c r="C44" s="34" t="s">
        <v>1</v>
      </c>
      <c r="D44" s="34" t="s">
        <v>1</v>
      </c>
      <c r="E44" s="34" t="s">
        <v>1</v>
      </c>
      <c r="F44" s="9">
        <f>SUM(F7:F43)</f>
        <v>3887.16</v>
      </c>
      <c r="G44" s="27">
        <f>SUM(G7:G43)</f>
        <v>0.95049999999999957</v>
      </c>
    </row>
    <row r="45" spans="1:7" ht="12.95" customHeight="1">
      <c r="A45" s="1"/>
      <c r="B45" s="28" t="s">
        <v>59</v>
      </c>
      <c r="C45" s="12" t="s">
        <v>1</v>
      </c>
      <c r="D45" s="12" t="s">
        <v>1</v>
      </c>
      <c r="E45" s="12" t="s">
        <v>1</v>
      </c>
      <c r="F45" s="11" t="s">
        <v>60</v>
      </c>
      <c r="G45" s="29" t="s">
        <v>60</v>
      </c>
    </row>
    <row r="46" spans="1:7" ht="12.95" customHeight="1">
      <c r="A46" s="1"/>
      <c r="B46" s="28" t="s">
        <v>58</v>
      </c>
      <c r="C46" s="12" t="s">
        <v>1</v>
      </c>
      <c r="D46" s="12" t="s">
        <v>1</v>
      </c>
      <c r="E46" s="12" t="s">
        <v>1</v>
      </c>
      <c r="F46" s="11" t="s">
        <v>60</v>
      </c>
      <c r="G46" s="29" t="s">
        <v>60</v>
      </c>
    </row>
    <row r="47" spans="1:7" ht="12.95" customHeight="1">
      <c r="A47" s="1"/>
      <c r="B47" s="28" t="s">
        <v>61</v>
      </c>
      <c r="C47" s="12" t="s">
        <v>1</v>
      </c>
      <c r="D47" s="10" t="s">
        <v>1</v>
      </c>
      <c r="E47" s="12" t="s">
        <v>1</v>
      </c>
      <c r="F47" s="9">
        <f>+F44</f>
        <v>3887.16</v>
      </c>
      <c r="G47" s="27">
        <f>+G44</f>
        <v>0.95049999999999957</v>
      </c>
    </row>
    <row r="48" spans="1:7" ht="12.95" customHeight="1">
      <c r="A48" s="1"/>
      <c r="B48" s="28" t="s">
        <v>62</v>
      </c>
      <c r="C48" s="12" t="s">
        <v>1</v>
      </c>
      <c r="D48" s="10" t="s">
        <v>1</v>
      </c>
      <c r="E48" s="12" t="s">
        <v>1</v>
      </c>
      <c r="F48" s="13">
        <f>+F49-F47</f>
        <v>202.32000000000016</v>
      </c>
      <c r="G48" s="27">
        <f>+G49-G47</f>
        <v>4.9500000000000433E-2</v>
      </c>
    </row>
    <row r="49" spans="1:7" ht="12.95" customHeight="1" thickBot="1">
      <c r="A49" s="1"/>
      <c r="B49" s="30" t="s">
        <v>63</v>
      </c>
      <c r="C49" s="31" t="s">
        <v>1</v>
      </c>
      <c r="D49" s="31" t="s">
        <v>1</v>
      </c>
      <c r="E49" s="31" t="s">
        <v>1</v>
      </c>
      <c r="F49" s="32">
        <v>4089.48</v>
      </c>
      <c r="G49" s="33">
        <v>1</v>
      </c>
    </row>
    <row r="50" spans="1:7">
      <c r="A50" s="1"/>
      <c r="B50" s="2"/>
      <c r="C50" s="1"/>
      <c r="D50" s="1"/>
      <c r="E50" s="1"/>
      <c r="F50" s="1"/>
      <c r="G50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85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132</v>
      </c>
      <c r="C7" s="5" t="s">
        <v>47</v>
      </c>
      <c r="D7" s="5" t="s">
        <v>41</v>
      </c>
      <c r="E7" s="7">
        <v>102977</v>
      </c>
      <c r="F7" s="8">
        <v>288.8</v>
      </c>
      <c r="G7" s="26">
        <f t="shared" ref="G7:G49" si="0">+ROUND(F7/$F$55,4)</f>
        <v>5.4300000000000001E-2</v>
      </c>
      <c r="I7" s="15"/>
    </row>
    <row r="8" spans="1:9" ht="12.95" customHeight="1">
      <c r="A8" s="6"/>
      <c r="B8" s="25" t="s">
        <v>125</v>
      </c>
      <c r="C8" s="5" t="s">
        <v>14</v>
      </c>
      <c r="D8" s="5" t="s">
        <v>15</v>
      </c>
      <c r="E8" s="7">
        <v>17974</v>
      </c>
      <c r="F8" s="8">
        <v>270.04000000000002</v>
      </c>
      <c r="G8" s="26">
        <f t="shared" si="0"/>
        <v>5.0799999999999998E-2</v>
      </c>
      <c r="I8" s="15"/>
    </row>
    <row r="9" spans="1:9" ht="12.95" customHeight="1">
      <c r="A9" s="6"/>
      <c r="B9" s="25" t="s">
        <v>129</v>
      </c>
      <c r="C9" s="5" t="s">
        <v>10</v>
      </c>
      <c r="D9" s="5" t="s">
        <v>11</v>
      </c>
      <c r="E9" s="7">
        <v>18457</v>
      </c>
      <c r="F9" s="8">
        <v>266.20999999999998</v>
      </c>
      <c r="G9" s="26">
        <f t="shared" si="0"/>
        <v>0.05</v>
      </c>
      <c r="I9" s="15"/>
    </row>
    <row r="10" spans="1:9" ht="12.95" customHeight="1">
      <c r="A10" s="6"/>
      <c r="B10" s="25" t="s">
        <v>126</v>
      </c>
      <c r="C10" s="5" t="s">
        <v>16</v>
      </c>
      <c r="D10" s="5" t="s">
        <v>17</v>
      </c>
      <c r="E10" s="7">
        <v>20128</v>
      </c>
      <c r="F10" s="8">
        <v>265.52999999999997</v>
      </c>
      <c r="G10" s="26">
        <f t="shared" si="0"/>
        <v>4.99E-2</v>
      </c>
      <c r="I10" s="15"/>
    </row>
    <row r="11" spans="1:9" ht="12.95" customHeight="1">
      <c r="A11" s="6"/>
      <c r="B11" s="25" t="s">
        <v>178</v>
      </c>
      <c r="C11" s="5" t="s">
        <v>108</v>
      </c>
      <c r="D11" s="5" t="s">
        <v>109</v>
      </c>
      <c r="E11" s="7">
        <v>121503</v>
      </c>
      <c r="F11" s="8">
        <v>239.6</v>
      </c>
      <c r="G11" s="26">
        <f t="shared" si="0"/>
        <v>4.4999999999999998E-2</v>
      </c>
      <c r="I11" s="15"/>
    </row>
    <row r="12" spans="1:9" ht="12.95" customHeight="1">
      <c r="A12" s="6"/>
      <c r="B12" s="25" t="s">
        <v>143</v>
      </c>
      <c r="C12" s="5" t="s">
        <v>30</v>
      </c>
      <c r="D12" s="5" t="s">
        <v>31</v>
      </c>
      <c r="E12" s="7">
        <v>3845</v>
      </c>
      <c r="F12" s="8">
        <v>231.63</v>
      </c>
      <c r="G12" s="26">
        <f t="shared" si="0"/>
        <v>4.3499999999999997E-2</v>
      </c>
      <c r="I12" s="15"/>
    </row>
    <row r="13" spans="1:9" ht="12.95" customHeight="1">
      <c r="A13" s="6"/>
      <c r="B13" s="25" t="s">
        <v>145</v>
      </c>
      <c r="C13" s="5" t="s">
        <v>25</v>
      </c>
      <c r="D13" s="5" t="s">
        <v>26</v>
      </c>
      <c r="E13" s="7">
        <v>11467</v>
      </c>
      <c r="F13" s="8">
        <v>218.13</v>
      </c>
      <c r="G13" s="26">
        <f t="shared" si="0"/>
        <v>4.1000000000000002E-2</v>
      </c>
      <c r="I13" s="15"/>
    </row>
    <row r="14" spans="1:9" ht="12.95" customHeight="1">
      <c r="A14" s="6"/>
      <c r="B14" s="25" t="s">
        <v>127</v>
      </c>
      <c r="C14" s="5" t="s">
        <v>12</v>
      </c>
      <c r="D14" s="5" t="s">
        <v>13</v>
      </c>
      <c r="E14" s="7">
        <v>19422</v>
      </c>
      <c r="F14" s="8">
        <v>198.26</v>
      </c>
      <c r="G14" s="26">
        <f t="shared" si="0"/>
        <v>3.73E-2</v>
      </c>
      <c r="I14" s="15"/>
    </row>
    <row r="15" spans="1:9" ht="12.95" customHeight="1">
      <c r="A15" s="6"/>
      <c r="B15" s="25" t="s">
        <v>131</v>
      </c>
      <c r="C15" s="5" t="s">
        <v>20</v>
      </c>
      <c r="D15" s="5" t="s">
        <v>11</v>
      </c>
      <c r="E15" s="7">
        <v>69280</v>
      </c>
      <c r="F15" s="8">
        <v>191.97</v>
      </c>
      <c r="G15" s="26">
        <f t="shared" si="0"/>
        <v>3.61E-2</v>
      </c>
      <c r="I15" s="15"/>
    </row>
    <row r="16" spans="1:9" ht="12.95" customHeight="1">
      <c r="A16" s="6"/>
      <c r="B16" s="25" t="s">
        <v>219</v>
      </c>
      <c r="C16" s="5" t="s">
        <v>196</v>
      </c>
      <c r="D16" s="5" t="s">
        <v>15</v>
      </c>
      <c r="E16" s="7">
        <v>140625</v>
      </c>
      <c r="F16" s="8">
        <v>173.6</v>
      </c>
      <c r="G16" s="26">
        <f t="shared" si="0"/>
        <v>3.2599999999999997E-2</v>
      </c>
      <c r="I16" s="15"/>
    </row>
    <row r="17" spans="1:9" ht="12.95" customHeight="1">
      <c r="A17" s="6"/>
      <c r="B17" s="25" t="s">
        <v>157</v>
      </c>
      <c r="C17" s="5" t="s">
        <v>75</v>
      </c>
      <c r="D17" s="5" t="s">
        <v>72</v>
      </c>
      <c r="E17" s="7">
        <v>25363</v>
      </c>
      <c r="F17" s="8">
        <v>169.79</v>
      </c>
      <c r="G17" s="26">
        <f t="shared" si="0"/>
        <v>3.1899999999999998E-2</v>
      </c>
      <c r="I17" s="15"/>
    </row>
    <row r="18" spans="1:9" ht="12.95" customHeight="1">
      <c r="A18" s="6"/>
      <c r="B18" s="25" t="s">
        <v>128</v>
      </c>
      <c r="C18" s="5" t="s">
        <v>18</v>
      </c>
      <c r="D18" s="5" t="s">
        <v>19</v>
      </c>
      <c r="E18" s="7">
        <v>10234</v>
      </c>
      <c r="F18" s="8">
        <v>161.44999999999999</v>
      </c>
      <c r="G18" s="26">
        <f t="shared" si="0"/>
        <v>3.04E-2</v>
      </c>
      <c r="I18" s="15"/>
    </row>
    <row r="19" spans="1:9" ht="12.95" customHeight="1">
      <c r="A19" s="6"/>
      <c r="B19" s="25" t="s">
        <v>153</v>
      </c>
      <c r="C19" s="5" t="s">
        <v>68</v>
      </c>
      <c r="D19" s="5" t="s">
        <v>69</v>
      </c>
      <c r="E19" s="7">
        <v>35668</v>
      </c>
      <c r="F19" s="8">
        <v>132.97</v>
      </c>
      <c r="G19" s="26">
        <f t="shared" si="0"/>
        <v>2.5000000000000001E-2</v>
      </c>
      <c r="I19" s="15"/>
    </row>
    <row r="20" spans="1:9" ht="12.95" customHeight="1">
      <c r="A20" s="6"/>
      <c r="B20" s="25" t="s">
        <v>21</v>
      </c>
      <c r="C20" s="5" t="s">
        <v>22</v>
      </c>
      <c r="D20" s="5" t="s">
        <v>11</v>
      </c>
      <c r="E20" s="7">
        <v>44473</v>
      </c>
      <c r="F20" s="8">
        <v>130.13</v>
      </c>
      <c r="G20" s="26">
        <f t="shared" si="0"/>
        <v>2.4500000000000001E-2</v>
      </c>
      <c r="I20" s="15"/>
    </row>
    <row r="21" spans="1:9" ht="12.95" customHeight="1">
      <c r="A21" s="6"/>
      <c r="B21" s="25" t="s">
        <v>184</v>
      </c>
      <c r="C21" s="5" t="s">
        <v>101</v>
      </c>
      <c r="D21" s="5" t="s">
        <v>77</v>
      </c>
      <c r="E21" s="7">
        <v>32055</v>
      </c>
      <c r="F21" s="8">
        <v>129.15</v>
      </c>
      <c r="G21" s="26">
        <f t="shared" si="0"/>
        <v>2.4299999999999999E-2</v>
      </c>
      <c r="I21" s="15"/>
    </row>
    <row r="22" spans="1:9" ht="12.95" customHeight="1">
      <c r="A22" s="6"/>
      <c r="B22" s="25" t="s">
        <v>210</v>
      </c>
      <c r="C22" s="5" t="s">
        <v>211</v>
      </c>
      <c r="D22" s="5" t="s">
        <v>15</v>
      </c>
      <c r="E22" s="7">
        <v>3083</v>
      </c>
      <c r="F22" s="8">
        <v>126.03</v>
      </c>
      <c r="G22" s="26">
        <f t="shared" si="0"/>
        <v>2.3699999999999999E-2</v>
      </c>
      <c r="I22" s="15"/>
    </row>
    <row r="23" spans="1:9" ht="12.95" customHeight="1">
      <c r="A23" s="6"/>
      <c r="B23" s="25" t="s">
        <v>138</v>
      </c>
      <c r="C23" s="5" t="s">
        <v>48</v>
      </c>
      <c r="D23" s="5" t="s">
        <v>17</v>
      </c>
      <c r="E23" s="7">
        <v>19409</v>
      </c>
      <c r="F23" s="8">
        <v>125.95</v>
      </c>
      <c r="G23" s="26">
        <f t="shared" si="0"/>
        <v>2.3699999999999999E-2</v>
      </c>
      <c r="I23" s="15"/>
    </row>
    <row r="24" spans="1:9" ht="12.95" customHeight="1">
      <c r="A24" s="6"/>
      <c r="B24" s="25" t="s">
        <v>190</v>
      </c>
      <c r="C24" s="5" t="s">
        <v>191</v>
      </c>
      <c r="D24" s="5" t="s">
        <v>33</v>
      </c>
      <c r="E24" s="7">
        <v>26672</v>
      </c>
      <c r="F24" s="8">
        <v>124.86</v>
      </c>
      <c r="G24" s="26">
        <f t="shared" si="0"/>
        <v>2.35E-2</v>
      </c>
      <c r="I24" s="15"/>
    </row>
    <row r="25" spans="1:9" ht="12.95" customHeight="1">
      <c r="A25" s="6"/>
      <c r="B25" s="25" t="s">
        <v>276</v>
      </c>
      <c r="C25" s="5" t="s">
        <v>277</v>
      </c>
      <c r="D25" s="5" t="s">
        <v>38</v>
      </c>
      <c r="E25" s="7">
        <v>275572</v>
      </c>
      <c r="F25" s="8">
        <v>115.88</v>
      </c>
      <c r="G25" s="26">
        <f t="shared" si="0"/>
        <v>2.18E-2</v>
      </c>
      <c r="I25" s="15"/>
    </row>
    <row r="26" spans="1:9" ht="12.95" customHeight="1">
      <c r="A26" s="6"/>
      <c r="B26" s="25" t="s">
        <v>134</v>
      </c>
      <c r="C26" s="5" t="s">
        <v>32</v>
      </c>
      <c r="D26" s="5" t="s">
        <v>13</v>
      </c>
      <c r="E26" s="7">
        <v>4725</v>
      </c>
      <c r="F26" s="8">
        <v>114.87</v>
      </c>
      <c r="G26" s="26">
        <f t="shared" si="0"/>
        <v>2.1600000000000001E-2</v>
      </c>
      <c r="I26" s="15"/>
    </row>
    <row r="27" spans="1:9" ht="12.95" customHeight="1">
      <c r="A27" s="6"/>
      <c r="B27" s="25" t="s">
        <v>250</v>
      </c>
      <c r="C27" s="5" t="s">
        <v>251</v>
      </c>
      <c r="D27" s="5" t="s">
        <v>69</v>
      </c>
      <c r="E27" s="7">
        <v>186</v>
      </c>
      <c r="F27" s="8">
        <v>112.95</v>
      </c>
      <c r="G27" s="26">
        <f t="shared" si="0"/>
        <v>2.12E-2</v>
      </c>
      <c r="I27" s="15"/>
    </row>
    <row r="28" spans="1:9" ht="12.95" customHeight="1">
      <c r="A28" s="6"/>
      <c r="B28" s="25" t="s">
        <v>222</v>
      </c>
      <c r="C28" s="5" t="s">
        <v>223</v>
      </c>
      <c r="D28" s="5" t="s">
        <v>50</v>
      </c>
      <c r="E28" s="7">
        <v>14210</v>
      </c>
      <c r="F28" s="8">
        <v>102.64</v>
      </c>
      <c r="G28" s="26">
        <f t="shared" si="0"/>
        <v>1.9300000000000001E-2</v>
      </c>
      <c r="I28" s="15"/>
    </row>
    <row r="29" spans="1:9" ht="12.95" customHeight="1">
      <c r="A29" s="6"/>
      <c r="B29" s="25" t="s">
        <v>289</v>
      </c>
      <c r="C29" s="5" t="s">
        <v>55</v>
      </c>
      <c r="D29" s="5" t="s">
        <v>26</v>
      </c>
      <c r="E29" s="7">
        <v>14612</v>
      </c>
      <c r="F29" s="8">
        <v>100.49</v>
      </c>
      <c r="G29" s="26">
        <f t="shared" si="0"/>
        <v>1.89E-2</v>
      </c>
      <c r="I29" s="15"/>
    </row>
    <row r="30" spans="1:9" ht="12.95" customHeight="1">
      <c r="A30" s="6"/>
      <c r="B30" s="25" t="s">
        <v>293</v>
      </c>
      <c r="C30" s="5" t="s">
        <v>294</v>
      </c>
      <c r="D30" s="5" t="s">
        <v>182</v>
      </c>
      <c r="E30" s="7">
        <v>23997</v>
      </c>
      <c r="F30" s="8">
        <v>92.52</v>
      </c>
      <c r="G30" s="26">
        <f t="shared" si="0"/>
        <v>1.7399999999999999E-2</v>
      </c>
      <c r="I30" s="15"/>
    </row>
    <row r="31" spans="1:9" ht="12.95" customHeight="1">
      <c r="A31" s="6"/>
      <c r="B31" s="25" t="s">
        <v>147</v>
      </c>
      <c r="C31" s="5" t="s">
        <v>34</v>
      </c>
      <c r="D31" s="5" t="s">
        <v>31</v>
      </c>
      <c r="E31" s="7">
        <v>18358</v>
      </c>
      <c r="F31" s="8">
        <v>85.54</v>
      </c>
      <c r="G31" s="26">
        <f t="shared" si="0"/>
        <v>1.61E-2</v>
      </c>
      <c r="I31" s="15"/>
    </row>
    <row r="32" spans="1:9" ht="12.95" customHeight="1">
      <c r="A32" s="6"/>
      <c r="B32" s="25" t="s">
        <v>267</v>
      </c>
      <c r="C32" s="5" t="s">
        <v>268</v>
      </c>
      <c r="D32" s="5" t="s">
        <v>109</v>
      </c>
      <c r="E32" s="7">
        <v>262153</v>
      </c>
      <c r="F32" s="8">
        <v>84.02</v>
      </c>
      <c r="G32" s="26">
        <f t="shared" si="0"/>
        <v>1.5800000000000002E-2</v>
      </c>
      <c r="I32" s="15"/>
    </row>
    <row r="33" spans="1:9" ht="12.95" customHeight="1">
      <c r="A33" s="6"/>
      <c r="B33" s="25" t="s">
        <v>257</v>
      </c>
      <c r="C33" s="5" t="s">
        <v>258</v>
      </c>
      <c r="D33" s="5" t="s">
        <v>72</v>
      </c>
      <c r="E33" s="7">
        <v>17342</v>
      </c>
      <c r="F33" s="8">
        <v>80.180000000000007</v>
      </c>
      <c r="G33" s="26">
        <f t="shared" si="0"/>
        <v>1.5100000000000001E-2</v>
      </c>
      <c r="I33" s="15"/>
    </row>
    <row r="34" spans="1:9" ht="12.95" customHeight="1">
      <c r="A34" s="6"/>
      <c r="B34" s="25" t="s">
        <v>161</v>
      </c>
      <c r="C34" s="5" t="s">
        <v>87</v>
      </c>
      <c r="D34" s="5" t="s">
        <v>72</v>
      </c>
      <c r="E34" s="7">
        <v>1876</v>
      </c>
      <c r="F34" s="8">
        <v>74.849999999999994</v>
      </c>
      <c r="G34" s="26">
        <f t="shared" si="0"/>
        <v>1.41E-2</v>
      </c>
      <c r="I34" s="15"/>
    </row>
    <row r="35" spans="1:9" ht="12.95" customHeight="1">
      <c r="A35" s="6"/>
      <c r="B35" s="25" t="s">
        <v>52</v>
      </c>
      <c r="C35" s="5" t="s">
        <v>53</v>
      </c>
      <c r="D35" s="5" t="s">
        <v>11</v>
      </c>
      <c r="E35" s="7">
        <v>42138</v>
      </c>
      <c r="F35" s="8">
        <v>72.88</v>
      </c>
      <c r="G35" s="26">
        <f t="shared" si="0"/>
        <v>1.37E-2</v>
      </c>
      <c r="I35" s="15"/>
    </row>
    <row r="36" spans="1:9" ht="12.95" customHeight="1">
      <c r="A36" s="6"/>
      <c r="B36" s="25" t="s">
        <v>162</v>
      </c>
      <c r="C36" s="5" t="s">
        <v>86</v>
      </c>
      <c r="D36" s="5" t="s">
        <v>39</v>
      </c>
      <c r="E36" s="7">
        <v>3014</v>
      </c>
      <c r="F36" s="8">
        <v>71.73</v>
      </c>
      <c r="G36" s="26">
        <f t="shared" si="0"/>
        <v>1.35E-2</v>
      </c>
      <c r="I36" s="15"/>
    </row>
    <row r="37" spans="1:9" ht="12.95" customHeight="1">
      <c r="A37" s="6"/>
      <c r="B37" s="25" t="s">
        <v>133</v>
      </c>
      <c r="C37" s="5" t="s">
        <v>24</v>
      </c>
      <c r="D37" s="5" t="s">
        <v>11</v>
      </c>
      <c r="E37" s="7">
        <v>13720</v>
      </c>
      <c r="F37" s="8">
        <v>67.34</v>
      </c>
      <c r="G37" s="26">
        <f t="shared" si="0"/>
        <v>1.2699999999999999E-2</v>
      </c>
      <c r="I37" s="15"/>
    </row>
    <row r="38" spans="1:9" ht="12.95" customHeight="1">
      <c r="A38" s="6"/>
      <c r="B38" s="25" t="s">
        <v>214</v>
      </c>
      <c r="C38" s="5" t="s">
        <v>215</v>
      </c>
      <c r="D38" s="5" t="s">
        <v>15</v>
      </c>
      <c r="E38" s="7">
        <v>42965</v>
      </c>
      <c r="F38" s="8">
        <v>62.69</v>
      </c>
      <c r="G38" s="26">
        <f t="shared" si="0"/>
        <v>1.18E-2</v>
      </c>
      <c r="I38" s="15"/>
    </row>
    <row r="39" spans="1:9" ht="12.95" customHeight="1">
      <c r="A39" s="6"/>
      <c r="B39" s="25" t="s">
        <v>176</v>
      </c>
      <c r="C39" s="5" t="s">
        <v>119</v>
      </c>
      <c r="D39" s="5" t="s">
        <v>118</v>
      </c>
      <c r="E39" s="7">
        <v>31853</v>
      </c>
      <c r="F39" s="8">
        <v>62.15</v>
      </c>
      <c r="G39" s="26">
        <f t="shared" si="0"/>
        <v>1.17E-2</v>
      </c>
      <c r="I39" s="15"/>
    </row>
    <row r="40" spans="1:9" ht="12.95" customHeight="1">
      <c r="A40" s="6"/>
      <c r="B40" s="25" t="s">
        <v>156</v>
      </c>
      <c r="C40" s="5" t="s">
        <v>70</v>
      </c>
      <c r="D40" s="5" t="s">
        <v>41</v>
      </c>
      <c r="E40" s="7">
        <v>1736</v>
      </c>
      <c r="F40" s="8">
        <v>58.73</v>
      </c>
      <c r="G40" s="26">
        <f t="shared" si="0"/>
        <v>1.0999999999999999E-2</v>
      </c>
      <c r="I40" s="15"/>
    </row>
    <row r="41" spans="1:9" ht="12.95" customHeight="1">
      <c r="A41" s="6"/>
      <c r="B41" s="25" t="s">
        <v>252</v>
      </c>
      <c r="C41" s="5" t="s">
        <v>253</v>
      </c>
      <c r="D41" s="5" t="s">
        <v>109</v>
      </c>
      <c r="E41" s="7">
        <v>6622</v>
      </c>
      <c r="F41" s="8">
        <v>55.68</v>
      </c>
      <c r="G41" s="26">
        <f t="shared" si="0"/>
        <v>1.0500000000000001E-2</v>
      </c>
      <c r="I41" s="15"/>
    </row>
    <row r="42" spans="1:9" ht="12.95" customHeight="1">
      <c r="A42" s="6"/>
      <c r="B42" s="25" t="s">
        <v>179</v>
      </c>
      <c r="C42" s="5" t="s">
        <v>113</v>
      </c>
      <c r="D42" s="5" t="s">
        <v>114</v>
      </c>
      <c r="E42" s="7">
        <v>11044</v>
      </c>
      <c r="F42" s="8">
        <v>53.3</v>
      </c>
      <c r="G42" s="26">
        <f t="shared" si="0"/>
        <v>0.01</v>
      </c>
      <c r="I42" s="15"/>
    </row>
    <row r="43" spans="1:9" ht="12.95" customHeight="1">
      <c r="A43" s="6"/>
      <c r="B43" s="25" t="s">
        <v>141</v>
      </c>
      <c r="C43" s="5" t="s">
        <v>29</v>
      </c>
      <c r="D43" s="5" t="s">
        <v>17</v>
      </c>
      <c r="E43" s="7">
        <v>9262</v>
      </c>
      <c r="F43" s="8">
        <v>48.67</v>
      </c>
      <c r="G43" s="26">
        <f t="shared" si="0"/>
        <v>9.1000000000000004E-3</v>
      </c>
      <c r="I43" s="15"/>
    </row>
    <row r="44" spans="1:9" ht="12.95" customHeight="1">
      <c r="A44" s="6"/>
      <c r="B44" s="25" t="s">
        <v>168</v>
      </c>
      <c r="C44" s="5" t="s">
        <v>92</v>
      </c>
      <c r="D44" s="5" t="s">
        <v>11</v>
      </c>
      <c r="E44" s="7">
        <v>3066</v>
      </c>
      <c r="F44" s="8">
        <v>47.5</v>
      </c>
      <c r="G44" s="26">
        <f t="shared" si="0"/>
        <v>8.8999999999999999E-3</v>
      </c>
      <c r="I44" s="15"/>
    </row>
    <row r="45" spans="1:9" ht="12.95" customHeight="1">
      <c r="A45" s="6"/>
      <c r="B45" s="25" t="s">
        <v>295</v>
      </c>
      <c r="C45" s="5" t="s">
        <v>296</v>
      </c>
      <c r="D45" s="5" t="s">
        <v>15</v>
      </c>
      <c r="E45" s="7">
        <v>6473</v>
      </c>
      <c r="F45" s="8">
        <v>47.13</v>
      </c>
      <c r="G45" s="26">
        <f t="shared" si="0"/>
        <v>8.8999999999999999E-3</v>
      </c>
      <c r="I45" s="15"/>
    </row>
    <row r="46" spans="1:9" ht="12.95" customHeight="1">
      <c r="A46" s="6"/>
      <c r="B46" s="25" t="s">
        <v>187</v>
      </c>
      <c r="C46" s="5" t="s">
        <v>254</v>
      </c>
      <c r="D46" s="5" t="s">
        <v>114</v>
      </c>
      <c r="E46" s="7">
        <v>20100</v>
      </c>
      <c r="F46" s="8">
        <v>37.71</v>
      </c>
      <c r="G46" s="26">
        <f t="shared" si="0"/>
        <v>7.1000000000000004E-3</v>
      </c>
      <c r="I46" s="15"/>
    </row>
    <row r="47" spans="1:9" ht="12.95" customHeight="1">
      <c r="A47" s="6"/>
      <c r="B47" s="25" t="s">
        <v>278</v>
      </c>
      <c r="C47" s="5" t="s">
        <v>279</v>
      </c>
      <c r="D47" s="5" t="s">
        <v>72</v>
      </c>
      <c r="E47" s="7">
        <v>2528</v>
      </c>
      <c r="F47" s="8">
        <v>26.63</v>
      </c>
      <c r="G47" s="26">
        <f t="shared" si="0"/>
        <v>5.0000000000000001E-3</v>
      </c>
      <c r="I47" s="15"/>
    </row>
    <row r="48" spans="1:9" ht="12.95" customHeight="1">
      <c r="A48" s="6"/>
      <c r="B48" s="25" t="s">
        <v>172</v>
      </c>
      <c r="C48" s="5" t="s">
        <v>115</v>
      </c>
      <c r="D48" s="5" t="s">
        <v>77</v>
      </c>
      <c r="E48" s="7">
        <v>3412</v>
      </c>
      <c r="F48" s="8">
        <v>12.84</v>
      </c>
      <c r="G48" s="26">
        <f t="shared" si="0"/>
        <v>2.3999999999999998E-3</v>
      </c>
      <c r="I48" s="15"/>
    </row>
    <row r="49" spans="1:9" ht="12.95" customHeight="1">
      <c r="A49" s="6"/>
      <c r="B49" s="25" t="s">
        <v>135</v>
      </c>
      <c r="C49" s="5" t="s">
        <v>51</v>
      </c>
      <c r="D49" s="5" t="s">
        <v>13</v>
      </c>
      <c r="E49" s="7">
        <v>1467</v>
      </c>
      <c r="F49" s="8">
        <v>12.81</v>
      </c>
      <c r="G49" s="26">
        <f t="shared" si="0"/>
        <v>2.3999999999999998E-3</v>
      </c>
      <c r="I49" s="15"/>
    </row>
    <row r="50" spans="1:9" ht="12.95" customHeight="1">
      <c r="A50" s="1"/>
      <c r="B50" s="23" t="s">
        <v>58</v>
      </c>
      <c r="C50" s="5" t="s">
        <v>1</v>
      </c>
      <c r="D50" s="5" t="s">
        <v>1</v>
      </c>
      <c r="E50" s="5" t="s">
        <v>1</v>
      </c>
      <c r="F50" s="9">
        <f>SUM(F7:F49)</f>
        <v>5145.8300000000008</v>
      </c>
      <c r="G50" s="27">
        <f>SUM(G7:G49)</f>
        <v>0.96750000000000014</v>
      </c>
    </row>
    <row r="51" spans="1:9" ht="12.95" customHeight="1">
      <c r="A51" s="1"/>
      <c r="B51" s="28" t="s">
        <v>59</v>
      </c>
      <c r="C51" s="10" t="s">
        <v>1</v>
      </c>
      <c r="D51" s="10" t="s">
        <v>1</v>
      </c>
      <c r="E51" s="10" t="s">
        <v>1</v>
      </c>
      <c r="F51" s="11" t="s">
        <v>60</v>
      </c>
      <c r="G51" s="29" t="s">
        <v>60</v>
      </c>
    </row>
    <row r="52" spans="1:9" ht="12.95" customHeight="1">
      <c r="A52" s="1"/>
      <c r="B52" s="28" t="s">
        <v>58</v>
      </c>
      <c r="C52" s="10" t="s">
        <v>1</v>
      </c>
      <c r="D52" s="10" t="s">
        <v>1</v>
      </c>
      <c r="E52" s="10" t="s">
        <v>1</v>
      </c>
      <c r="F52" s="11" t="s">
        <v>60</v>
      </c>
      <c r="G52" s="29" t="s">
        <v>60</v>
      </c>
    </row>
    <row r="53" spans="1:9" ht="12.95" customHeight="1">
      <c r="A53" s="1"/>
      <c r="B53" s="28" t="s">
        <v>61</v>
      </c>
      <c r="C53" s="12" t="s">
        <v>1</v>
      </c>
      <c r="D53" s="10" t="s">
        <v>1</v>
      </c>
      <c r="E53" s="12" t="s">
        <v>1</v>
      </c>
      <c r="F53" s="9">
        <f>+F50</f>
        <v>5145.8300000000008</v>
      </c>
      <c r="G53" s="27">
        <f>+G50</f>
        <v>0.96750000000000014</v>
      </c>
    </row>
    <row r="54" spans="1:9" ht="12.95" customHeight="1">
      <c r="A54" s="1"/>
      <c r="B54" s="28" t="s">
        <v>62</v>
      </c>
      <c r="C54" s="5" t="s">
        <v>1</v>
      </c>
      <c r="D54" s="10" t="s">
        <v>1</v>
      </c>
      <c r="E54" s="5" t="s">
        <v>1</v>
      </c>
      <c r="F54" s="13">
        <f>+F55-F53</f>
        <v>173.29999999999927</v>
      </c>
      <c r="G54" s="27">
        <f>+G55-G53</f>
        <v>3.2499999999999862E-2</v>
      </c>
    </row>
    <row r="55" spans="1:9" ht="12.95" customHeight="1" thickBot="1">
      <c r="A55" s="1"/>
      <c r="B55" s="30" t="s">
        <v>63</v>
      </c>
      <c r="C55" s="31" t="s">
        <v>1</v>
      </c>
      <c r="D55" s="31" t="s">
        <v>1</v>
      </c>
      <c r="E55" s="31" t="s">
        <v>1</v>
      </c>
      <c r="F55" s="32">
        <v>5319.13</v>
      </c>
      <c r="G55" s="33">
        <v>1</v>
      </c>
    </row>
    <row r="56" spans="1:9">
      <c r="A56" s="1"/>
      <c r="B56" s="4" t="s">
        <v>1</v>
      </c>
      <c r="C56" s="1"/>
      <c r="D56" s="1"/>
      <c r="E56" s="1"/>
      <c r="F56" s="1"/>
      <c r="G56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129</v>
      </c>
      <c r="C7" s="5" t="s">
        <v>10</v>
      </c>
      <c r="D7" s="5" t="s">
        <v>11</v>
      </c>
      <c r="E7" s="7">
        <v>214</v>
      </c>
      <c r="F7" s="8">
        <v>3.09</v>
      </c>
      <c r="G7" s="26">
        <f t="shared" ref="G7:G52" si="0">+ROUND(F7/$F$63,4)</f>
        <v>8.1900000000000001E-2</v>
      </c>
    </row>
    <row r="8" spans="1:7" ht="12.95" customHeight="1">
      <c r="A8" s="6"/>
      <c r="B8" s="25" t="s">
        <v>125</v>
      </c>
      <c r="C8" s="5" t="s">
        <v>14</v>
      </c>
      <c r="D8" s="5" t="s">
        <v>15</v>
      </c>
      <c r="E8" s="7">
        <v>168</v>
      </c>
      <c r="F8" s="8">
        <v>2.52</v>
      </c>
      <c r="G8" s="26">
        <f t="shared" si="0"/>
        <v>6.6799999999999998E-2</v>
      </c>
    </row>
    <row r="9" spans="1:7" ht="12.95" customHeight="1">
      <c r="A9" s="6"/>
      <c r="B9" s="25" t="s">
        <v>132</v>
      </c>
      <c r="C9" s="5" t="s">
        <v>47</v>
      </c>
      <c r="D9" s="5" t="s">
        <v>41</v>
      </c>
      <c r="E9" s="7">
        <v>898</v>
      </c>
      <c r="F9" s="8">
        <v>2.52</v>
      </c>
      <c r="G9" s="26">
        <f t="shared" si="0"/>
        <v>6.6799999999999998E-2</v>
      </c>
    </row>
    <row r="10" spans="1:7" ht="12.95" customHeight="1">
      <c r="A10" s="6"/>
      <c r="B10" s="25" t="s">
        <v>126</v>
      </c>
      <c r="C10" s="5" t="s">
        <v>16</v>
      </c>
      <c r="D10" s="5" t="s">
        <v>17</v>
      </c>
      <c r="E10" s="7">
        <v>159</v>
      </c>
      <c r="F10" s="8">
        <v>2.1</v>
      </c>
      <c r="G10" s="26">
        <f t="shared" si="0"/>
        <v>5.57E-2</v>
      </c>
    </row>
    <row r="11" spans="1:7" ht="12.95" customHeight="1">
      <c r="A11" s="6"/>
      <c r="B11" s="25" t="s">
        <v>127</v>
      </c>
      <c r="C11" s="5" t="s">
        <v>12</v>
      </c>
      <c r="D11" s="5" t="s">
        <v>13</v>
      </c>
      <c r="E11" s="7">
        <v>197</v>
      </c>
      <c r="F11" s="8">
        <v>2.0099999999999998</v>
      </c>
      <c r="G11" s="26">
        <f t="shared" si="0"/>
        <v>5.33E-2</v>
      </c>
    </row>
    <row r="12" spans="1:7" ht="12.95" customHeight="1">
      <c r="A12" s="6"/>
      <c r="B12" s="25" t="s">
        <v>131</v>
      </c>
      <c r="C12" s="5" t="s">
        <v>20</v>
      </c>
      <c r="D12" s="5" t="s">
        <v>11</v>
      </c>
      <c r="E12" s="7">
        <v>616</v>
      </c>
      <c r="F12" s="8">
        <v>1.71</v>
      </c>
      <c r="G12" s="26">
        <f t="shared" si="0"/>
        <v>4.53E-2</v>
      </c>
    </row>
    <row r="13" spans="1:7" ht="12.95" customHeight="1">
      <c r="A13" s="6"/>
      <c r="B13" s="25" t="s">
        <v>128</v>
      </c>
      <c r="C13" s="5" t="s">
        <v>18</v>
      </c>
      <c r="D13" s="5" t="s">
        <v>19</v>
      </c>
      <c r="E13" s="7">
        <v>87</v>
      </c>
      <c r="F13" s="8">
        <v>1.37</v>
      </c>
      <c r="G13" s="26">
        <f t="shared" si="0"/>
        <v>3.6299999999999999E-2</v>
      </c>
    </row>
    <row r="14" spans="1:7" ht="12.95" customHeight="1">
      <c r="A14" s="6"/>
      <c r="B14" s="25" t="s">
        <v>134</v>
      </c>
      <c r="C14" s="5" t="s">
        <v>32</v>
      </c>
      <c r="D14" s="5" t="s">
        <v>13</v>
      </c>
      <c r="E14" s="7">
        <v>47</v>
      </c>
      <c r="F14" s="8">
        <v>1.1399999999999999</v>
      </c>
      <c r="G14" s="26">
        <f t="shared" si="0"/>
        <v>3.0200000000000001E-2</v>
      </c>
    </row>
    <row r="15" spans="1:7" ht="12.95" customHeight="1">
      <c r="A15" s="6"/>
      <c r="B15" s="25" t="s">
        <v>142</v>
      </c>
      <c r="C15" s="5" t="s">
        <v>46</v>
      </c>
      <c r="D15" s="5" t="s">
        <v>11</v>
      </c>
      <c r="E15" s="7">
        <v>126</v>
      </c>
      <c r="F15" s="8">
        <v>1.1000000000000001</v>
      </c>
      <c r="G15" s="26">
        <f t="shared" si="0"/>
        <v>2.92E-2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336</v>
      </c>
      <c r="F16" s="8">
        <v>0.99</v>
      </c>
      <c r="G16" s="26">
        <f t="shared" si="0"/>
        <v>2.63E-2</v>
      </c>
    </row>
    <row r="17" spans="1:7" ht="12.95" customHeight="1">
      <c r="A17" s="6"/>
      <c r="B17" s="25" t="s">
        <v>147</v>
      </c>
      <c r="C17" s="5" t="s">
        <v>34</v>
      </c>
      <c r="D17" s="5" t="s">
        <v>31</v>
      </c>
      <c r="E17" s="7">
        <v>198</v>
      </c>
      <c r="F17" s="8">
        <v>0.92</v>
      </c>
      <c r="G17" s="26">
        <f t="shared" si="0"/>
        <v>2.4400000000000002E-2</v>
      </c>
    </row>
    <row r="18" spans="1:7" ht="12.95" customHeight="1">
      <c r="A18" s="6"/>
      <c r="B18" s="25" t="s">
        <v>133</v>
      </c>
      <c r="C18" s="5" t="s">
        <v>24</v>
      </c>
      <c r="D18" s="5" t="s">
        <v>11</v>
      </c>
      <c r="E18" s="7">
        <v>180</v>
      </c>
      <c r="F18" s="8">
        <v>0.88</v>
      </c>
      <c r="G18" s="26">
        <f t="shared" si="0"/>
        <v>2.3300000000000001E-2</v>
      </c>
    </row>
    <row r="19" spans="1:7" ht="12.95" customHeight="1">
      <c r="A19" s="6"/>
      <c r="B19" s="25" t="s">
        <v>143</v>
      </c>
      <c r="C19" s="5" t="s">
        <v>30</v>
      </c>
      <c r="D19" s="5" t="s">
        <v>31</v>
      </c>
      <c r="E19" s="7">
        <v>14</v>
      </c>
      <c r="F19" s="8">
        <v>0.84</v>
      </c>
      <c r="G19" s="26">
        <f t="shared" si="0"/>
        <v>2.23E-2</v>
      </c>
    </row>
    <row r="20" spans="1:7" ht="12.95" customHeight="1">
      <c r="A20" s="6"/>
      <c r="B20" s="25" t="s">
        <v>289</v>
      </c>
      <c r="C20" s="5" t="s">
        <v>55</v>
      </c>
      <c r="D20" s="5" t="s">
        <v>26</v>
      </c>
      <c r="E20" s="7">
        <v>118</v>
      </c>
      <c r="F20" s="8">
        <v>0.81</v>
      </c>
      <c r="G20" s="26">
        <f t="shared" si="0"/>
        <v>2.1499999999999998E-2</v>
      </c>
    </row>
    <row r="21" spans="1:7" ht="12.95" customHeight="1">
      <c r="A21" s="6"/>
      <c r="B21" s="25" t="s">
        <v>151</v>
      </c>
      <c r="C21" s="5" t="s">
        <v>74</v>
      </c>
      <c r="D21" s="5" t="s">
        <v>11</v>
      </c>
      <c r="E21" s="7">
        <v>53</v>
      </c>
      <c r="F21" s="8">
        <v>0.76</v>
      </c>
      <c r="G21" s="26">
        <f t="shared" si="0"/>
        <v>2.0199999999999999E-2</v>
      </c>
    </row>
    <row r="22" spans="1:7" ht="12.95" customHeight="1">
      <c r="A22" s="6"/>
      <c r="B22" s="25" t="s">
        <v>166</v>
      </c>
      <c r="C22" s="5" t="s">
        <v>99</v>
      </c>
      <c r="D22" s="5" t="s">
        <v>41</v>
      </c>
      <c r="E22" s="7">
        <v>77</v>
      </c>
      <c r="F22" s="8">
        <v>0.7</v>
      </c>
      <c r="G22" s="26">
        <f t="shared" si="0"/>
        <v>1.8599999999999998E-2</v>
      </c>
    </row>
    <row r="23" spans="1:7" ht="12.95" customHeight="1">
      <c r="A23" s="6"/>
      <c r="B23" s="25" t="s">
        <v>159</v>
      </c>
      <c r="C23" s="5" t="s">
        <v>89</v>
      </c>
      <c r="D23" s="5" t="s">
        <v>31</v>
      </c>
      <c r="E23" s="7">
        <v>50</v>
      </c>
      <c r="F23" s="8">
        <v>0.64</v>
      </c>
      <c r="G23" s="26">
        <f t="shared" si="0"/>
        <v>1.7000000000000001E-2</v>
      </c>
    </row>
    <row r="24" spans="1:7" ht="12.95" customHeight="1">
      <c r="A24" s="6"/>
      <c r="B24" s="25" t="s">
        <v>167</v>
      </c>
      <c r="C24" s="5" t="s">
        <v>43</v>
      </c>
      <c r="D24" s="5" t="s">
        <v>44</v>
      </c>
      <c r="E24" s="7">
        <v>291</v>
      </c>
      <c r="F24" s="8">
        <v>0.54</v>
      </c>
      <c r="G24" s="26">
        <f t="shared" si="0"/>
        <v>1.43E-2</v>
      </c>
    </row>
    <row r="25" spans="1:7" ht="12.95" customHeight="1">
      <c r="A25" s="6"/>
      <c r="B25" s="25" t="s">
        <v>168</v>
      </c>
      <c r="C25" s="5" t="s">
        <v>92</v>
      </c>
      <c r="D25" s="5" t="s">
        <v>11</v>
      </c>
      <c r="E25" s="7">
        <v>35</v>
      </c>
      <c r="F25" s="8">
        <v>0.54</v>
      </c>
      <c r="G25" s="26">
        <f t="shared" si="0"/>
        <v>1.43E-2</v>
      </c>
    </row>
    <row r="26" spans="1:7" ht="12.95" customHeight="1">
      <c r="A26" s="6"/>
      <c r="B26" s="25" t="s">
        <v>171</v>
      </c>
      <c r="C26" s="5" t="s">
        <v>107</v>
      </c>
      <c r="D26" s="5" t="s">
        <v>41</v>
      </c>
      <c r="E26" s="7">
        <v>49</v>
      </c>
      <c r="F26" s="8">
        <v>0.53</v>
      </c>
      <c r="G26" s="26">
        <f t="shared" si="0"/>
        <v>1.41E-2</v>
      </c>
    </row>
    <row r="27" spans="1:7" ht="12.95" customHeight="1">
      <c r="A27" s="6"/>
      <c r="B27" s="25" t="s">
        <v>135</v>
      </c>
      <c r="C27" s="5" t="s">
        <v>51</v>
      </c>
      <c r="D27" s="5" t="s">
        <v>13</v>
      </c>
      <c r="E27" s="7">
        <v>61</v>
      </c>
      <c r="F27" s="8">
        <v>0.53</v>
      </c>
      <c r="G27" s="26">
        <f t="shared" si="0"/>
        <v>1.41E-2</v>
      </c>
    </row>
    <row r="28" spans="1:7" ht="12.95" customHeight="1">
      <c r="A28" s="6"/>
      <c r="B28" s="25" t="s">
        <v>259</v>
      </c>
      <c r="C28" s="5" t="s">
        <v>260</v>
      </c>
      <c r="D28" s="5" t="s">
        <v>31</v>
      </c>
      <c r="E28" s="7">
        <v>2</v>
      </c>
      <c r="F28" s="8">
        <v>0.51</v>
      </c>
      <c r="G28" s="26">
        <f t="shared" si="0"/>
        <v>1.35E-2</v>
      </c>
    </row>
    <row r="29" spans="1:7" ht="12.95" customHeight="1">
      <c r="A29" s="6"/>
      <c r="B29" s="25" t="s">
        <v>165</v>
      </c>
      <c r="C29" s="5" t="s">
        <v>49</v>
      </c>
      <c r="D29" s="5" t="s">
        <v>50</v>
      </c>
      <c r="E29" s="7">
        <v>143</v>
      </c>
      <c r="F29" s="8">
        <v>0.5</v>
      </c>
      <c r="G29" s="26">
        <f t="shared" si="0"/>
        <v>1.3299999999999999E-2</v>
      </c>
    </row>
    <row r="30" spans="1:7" ht="12.95" customHeight="1">
      <c r="A30" s="6"/>
      <c r="B30" s="25" t="s">
        <v>178</v>
      </c>
      <c r="C30" s="5" t="s">
        <v>108</v>
      </c>
      <c r="D30" s="5" t="s">
        <v>109</v>
      </c>
      <c r="E30" s="7">
        <v>238</v>
      </c>
      <c r="F30" s="8">
        <v>0.47</v>
      </c>
      <c r="G30" s="26">
        <f t="shared" si="0"/>
        <v>1.2500000000000001E-2</v>
      </c>
    </row>
    <row r="31" spans="1:7" ht="12.95" customHeight="1">
      <c r="A31" s="6"/>
      <c r="B31" s="25" t="s">
        <v>169</v>
      </c>
      <c r="C31" s="5" t="s">
        <v>97</v>
      </c>
      <c r="D31" s="5" t="s">
        <v>69</v>
      </c>
      <c r="E31" s="7">
        <v>2</v>
      </c>
      <c r="F31" s="8">
        <v>0.46</v>
      </c>
      <c r="G31" s="26">
        <f t="shared" si="0"/>
        <v>1.2200000000000001E-2</v>
      </c>
    </row>
    <row r="32" spans="1:7" ht="12.95" customHeight="1">
      <c r="A32" s="6"/>
      <c r="B32" s="25" t="s">
        <v>175</v>
      </c>
      <c r="C32" s="5" t="s">
        <v>110</v>
      </c>
      <c r="D32" s="5" t="s">
        <v>31</v>
      </c>
      <c r="E32" s="7">
        <v>14</v>
      </c>
      <c r="F32" s="8">
        <v>0.45</v>
      </c>
      <c r="G32" s="26">
        <f t="shared" si="0"/>
        <v>1.1900000000000001E-2</v>
      </c>
    </row>
    <row r="33" spans="1:7" ht="12.95" customHeight="1">
      <c r="A33" s="6"/>
      <c r="B33" s="25" t="s">
        <v>161</v>
      </c>
      <c r="C33" s="5" t="s">
        <v>87</v>
      </c>
      <c r="D33" s="5" t="s">
        <v>72</v>
      </c>
      <c r="E33" s="7">
        <v>11</v>
      </c>
      <c r="F33" s="8">
        <v>0.44</v>
      </c>
      <c r="G33" s="26">
        <f t="shared" si="0"/>
        <v>1.17E-2</v>
      </c>
    </row>
    <row r="34" spans="1:7" ht="12.95" customHeight="1">
      <c r="A34" s="6"/>
      <c r="B34" s="25" t="s">
        <v>177</v>
      </c>
      <c r="C34" s="5" t="s">
        <v>111</v>
      </c>
      <c r="D34" s="5" t="s">
        <v>109</v>
      </c>
      <c r="E34" s="7">
        <v>268</v>
      </c>
      <c r="F34" s="8">
        <v>0.44</v>
      </c>
      <c r="G34" s="26">
        <f t="shared" si="0"/>
        <v>1.17E-2</v>
      </c>
    </row>
    <row r="35" spans="1:7" ht="12.95" customHeight="1">
      <c r="A35" s="6"/>
      <c r="B35" s="25" t="s">
        <v>140</v>
      </c>
      <c r="C35" s="5" t="s">
        <v>27</v>
      </c>
      <c r="D35" s="5" t="s">
        <v>28</v>
      </c>
      <c r="E35" s="7">
        <v>136</v>
      </c>
      <c r="F35" s="8">
        <v>0.4</v>
      </c>
      <c r="G35" s="26">
        <f t="shared" si="0"/>
        <v>1.06E-2</v>
      </c>
    </row>
    <row r="36" spans="1:7" ht="12.95" customHeight="1">
      <c r="A36" s="6"/>
      <c r="B36" s="25" t="s">
        <v>164</v>
      </c>
      <c r="C36" s="5" t="s">
        <v>98</v>
      </c>
      <c r="D36" s="5" t="s">
        <v>31</v>
      </c>
      <c r="E36" s="7">
        <v>14</v>
      </c>
      <c r="F36" s="8">
        <v>0.39</v>
      </c>
      <c r="G36" s="26">
        <f t="shared" si="0"/>
        <v>1.03E-2</v>
      </c>
    </row>
    <row r="37" spans="1:7" ht="12.95" customHeight="1">
      <c r="A37" s="6"/>
      <c r="B37" s="25" t="s">
        <v>160</v>
      </c>
      <c r="C37" s="5" t="s">
        <v>90</v>
      </c>
      <c r="D37" s="5" t="s">
        <v>26</v>
      </c>
      <c r="E37" s="7">
        <v>26</v>
      </c>
      <c r="F37" s="8">
        <v>0.38</v>
      </c>
      <c r="G37" s="26">
        <f t="shared" si="0"/>
        <v>1.01E-2</v>
      </c>
    </row>
    <row r="38" spans="1:7" ht="12.95" customHeight="1">
      <c r="A38" s="6"/>
      <c r="B38" s="25" t="s">
        <v>173</v>
      </c>
      <c r="C38" s="5" t="s">
        <v>242</v>
      </c>
      <c r="D38" s="5" t="s">
        <v>72</v>
      </c>
      <c r="E38" s="7">
        <v>35</v>
      </c>
      <c r="F38" s="8">
        <v>0.37</v>
      </c>
      <c r="G38" s="26">
        <f t="shared" si="0"/>
        <v>9.7999999999999997E-3</v>
      </c>
    </row>
    <row r="39" spans="1:7" ht="12.95" customHeight="1">
      <c r="A39" s="6"/>
      <c r="B39" s="25" t="s">
        <v>138</v>
      </c>
      <c r="C39" s="5" t="s">
        <v>48</v>
      </c>
      <c r="D39" s="5" t="s">
        <v>17</v>
      </c>
      <c r="E39" s="7">
        <v>56</v>
      </c>
      <c r="F39" s="8">
        <v>0.36</v>
      </c>
      <c r="G39" s="26">
        <f t="shared" si="0"/>
        <v>9.4999999999999998E-3</v>
      </c>
    </row>
    <row r="40" spans="1:7" ht="12.95" customHeight="1">
      <c r="A40" s="6"/>
      <c r="B40" s="25" t="s">
        <v>130</v>
      </c>
      <c r="C40" s="5" t="s">
        <v>45</v>
      </c>
      <c r="D40" s="5" t="s">
        <v>13</v>
      </c>
      <c r="E40" s="7">
        <v>70</v>
      </c>
      <c r="F40" s="8">
        <v>0.36</v>
      </c>
      <c r="G40" s="26">
        <f t="shared" si="0"/>
        <v>9.4999999999999998E-3</v>
      </c>
    </row>
    <row r="41" spans="1:7" ht="12.95" customHeight="1">
      <c r="A41" s="6"/>
      <c r="B41" s="25" t="s">
        <v>179</v>
      </c>
      <c r="C41" s="5" t="s">
        <v>113</v>
      </c>
      <c r="D41" s="5" t="s">
        <v>114</v>
      </c>
      <c r="E41" s="7">
        <v>72</v>
      </c>
      <c r="F41" s="8">
        <v>0.35</v>
      </c>
      <c r="G41" s="26">
        <f t="shared" si="0"/>
        <v>9.2999999999999992E-3</v>
      </c>
    </row>
    <row r="42" spans="1:7" ht="12.95" customHeight="1">
      <c r="A42" s="6"/>
      <c r="B42" s="25" t="s">
        <v>136</v>
      </c>
      <c r="C42" s="5" t="s">
        <v>57</v>
      </c>
      <c r="D42" s="5" t="s">
        <v>26</v>
      </c>
      <c r="E42" s="7">
        <v>13</v>
      </c>
      <c r="F42" s="8">
        <v>0.34</v>
      </c>
      <c r="G42" s="26">
        <f t="shared" si="0"/>
        <v>8.9999999999999993E-3</v>
      </c>
    </row>
    <row r="43" spans="1:7" ht="12.95" customHeight="1">
      <c r="A43" s="6"/>
      <c r="B43" s="25" t="s">
        <v>148</v>
      </c>
      <c r="C43" s="5" t="s">
        <v>100</v>
      </c>
      <c r="D43" s="5" t="s">
        <v>26</v>
      </c>
      <c r="E43" s="7">
        <v>55</v>
      </c>
      <c r="F43" s="8">
        <v>0.33</v>
      </c>
      <c r="G43" s="26">
        <f t="shared" si="0"/>
        <v>8.8000000000000005E-3</v>
      </c>
    </row>
    <row r="44" spans="1:7" ht="12.95" customHeight="1">
      <c r="A44" s="6"/>
      <c r="B44" s="25" t="s">
        <v>150</v>
      </c>
      <c r="C44" s="5" t="s">
        <v>37</v>
      </c>
      <c r="D44" s="5" t="s">
        <v>38</v>
      </c>
      <c r="E44" s="7">
        <v>60</v>
      </c>
      <c r="F44" s="8">
        <v>0.32</v>
      </c>
      <c r="G44" s="26">
        <f t="shared" si="0"/>
        <v>8.5000000000000006E-3</v>
      </c>
    </row>
    <row r="45" spans="1:7" ht="12.95" customHeight="1">
      <c r="A45" s="6"/>
      <c r="B45" s="25" t="s">
        <v>163</v>
      </c>
      <c r="C45" s="5" t="s">
        <v>88</v>
      </c>
      <c r="D45" s="5" t="s">
        <v>13</v>
      </c>
      <c r="E45" s="7">
        <v>68</v>
      </c>
      <c r="F45" s="8">
        <v>0.31</v>
      </c>
      <c r="G45" s="26">
        <f t="shared" si="0"/>
        <v>8.2000000000000007E-3</v>
      </c>
    </row>
    <row r="46" spans="1:7" ht="12.95" customHeight="1">
      <c r="A46" s="6"/>
      <c r="B46" s="25" t="s">
        <v>144</v>
      </c>
      <c r="C46" s="5" t="s">
        <v>54</v>
      </c>
      <c r="D46" s="5" t="s">
        <v>23</v>
      </c>
      <c r="E46" s="7">
        <v>85</v>
      </c>
      <c r="F46" s="8">
        <v>0.28999999999999998</v>
      </c>
      <c r="G46" s="26">
        <f t="shared" si="0"/>
        <v>7.7000000000000002E-3</v>
      </c>
    </row>
    <row r="47" spans="1:7" ht="12.95" customHeight="1">
      <c r="A47" s="6"/>
      <c r="B47" s="25" t="s">
        <v>176</v>
      </c>
      <c r="C47" s="5" t="s">
        <v>119</v>
      </c>
      <c r="D47" s="5" t="s">
        <v>118</v>
      </c>
      <c r="E47" s="7">
        <v>139</v>
      </c>
      <c r="F47" s="8">
        <v>0.27</v>
      </c>
      <c r="G47" s="26">
        <f t="shared" si="0"/>
        <v>7.1999999999999998E-3</v>
      </c>
    </row>
    <row r="48" spans="1:7" ht="12.95" customHeight="1">
      <c r="A48" s="6"/>
      <c r="B48" s="25" t="s">
        <v>172</v>
      </c>
      <c r="C48" s="5" t="s">
        <v>115</v>
      </c>
      <c r="D48" s="5" t="s">
        <v>77</v>
      </c>
      <c r="E48" s="7">
        <v>68</v>
      </c>
      <c r="F48" s="8">
        <v>0.26</v>
      </c>
      <c r="G48" s="26">
        <f t="shared" si="0"/>
        <v>6.8999999999999999E-3</v>
      </c>
    </row>
    <row r="49" spans="1:7" ht="12.95" customHeight="1">
      <c r="A49" s="6"/>
      <c r="B49" s="25" t="s">
        <v>297</v>
      </c>
      <c r="C49" s="5" t="s">
        <v>298</v>
      </c>
      <c r="D49" s="5" t="s">
        <v>15</v>
      </c>
      <c r="E49" s="7">
        <v>24</v>
      </c>
      <c r="F49" s="8">
        <v>0.24</v>
      </c>
      <c r="G49" s="26">
        <f t="shared" si="0"/>
        <v>6.4000000000000003E-3</v>
      </c>
    </row>
    <row r="50" spans="1:7" ht="12.95" customHeight="1">
      <c r="A50" s="6"/>
      <c r="B50" s="25" t="s">
        <v>181</v>
      </c>
      <c r="C50" s="5" t="s">
        <v>103</v>
      </c>
      <c r="D50" s="5" t="s">
        <v>17</v>
      </c>
      <c r="E50" s="7">
        <v>60</v>
      </c>
      <c r="F50" s="8">
        <v>0.23</v>
      </c>
      <c r="G50" s="26">
        <f t="shared" si="0"/>
        <v>6.1000000000000004E-3</v>
      </c>
    </row>
    <row r="51" spans="1:7" ht="12.95" customHeight="1">
      <c r="A51" s="6"/>
      <c r="B51" s="25" t="s">
        <v>174</v>
      </c>
      <c r="C51" s="5" t="s">
        <v>112</v>
      </c>
      <c r="D51" s="5" t="s">
        <v>72</v>
      </c>
      <c r="E51" s="7">
        <v>84</v>
      </c>
      <c r="F51" s="8">
        <v>0.2</v>
      </c>
      <c r="G51" s="26">
        <f t="shared" si="0"/>
        <v>5.3E-3</v>
      </c>
    </row>
    <row r="52" spans="1:7" ht="12.95" customHeight="1">
      <c r="A52" s="6"/>
      <c r="B52" s="25" t="s">
        <v>208</v>
      </c>
      <c r="C52" s="5" t="s">
        <v>209</v>
      </c>
      <c r="D52" s="5" t="s">
        <v>26</v>
      </c>
      <c r="E52" s="7">
        <v>29</v>
      </c>
      <c r="F52" s="8">
        <v>0.2</v>
      </c>
      <c r="G52" s="26">
        <f t="shared" si="0"/>
        <v>5.3E-3</v>
      </c>
    </row>
    <row r="53" spans="1:7" ht="12.95" customHeight="1">
      <c r="A53" s="6"/>
      <c r="B53" s="25" t="s">
        <v>228</v>
      </c>
      <c r="C53" s="5" t="s">
        <v>229</v>
      </c>
      <c r="D53" s="5" t="s">
        <v>230</v>
      </c>
      <c r="E53" s="7">
        <v>57</v>
      </c>
      <c r="F53" s="8">
        <v>0.19</v>
      </c>
      <c r="G53" s="26">
        <f t="shared" ref="G53:G55" si="1">+ROUND(F53/$F$63,4)</f>
        <v>5.0000000000000001E-3</v>
      </c>
    </row>
    <row r="54" spans="1:7" ht="12.95" customHeight="1">
      <c r="A54" s="6"/>
      <c r="B54" s="25" t="s">
        <v>52</v>
      </c>
      <c r="C54" s="5" t="s">
        <v>53</v>
      </c>
      <c r="D54" s="5" t="s">
        <v>11</v>
      </c>
      <c r="E54" s="7">
        <v>103</v>
      </c>
      <c r="F54" s="8">
        <v>0.18</v>
      </c>
      <c r="G54" s="26">
        <f t="shared" si="1"/>
        <v>4.7999999999999996E-3</v>
      </c>
    </row>
    <row r="55" spans="1:7" ht="12.95" customHeight="1">
      <c r="A55" s="6"/>
      <c r="B55" s="25" t="s">
        <v>180</v>
      </c>
      <c r="C55" s="5" t="s">
        <v>117</v>
      </c>
      <c r="D55" s="5" t="s">
        <v>109</v>
      </c>
      <c r="E55" s="7">
        <v>196</v>
      </c>
      <c r="F55" s="8">
        <v>0.18</v>
      </c>
      <c r="G55" s="26">
        <f t="shared" si="1"/>
        <v>4.7999999999999996E-3</v>
      </c>
    </row>
    <row r="56" spans="1:7" ht="12.95" customHeight="1">
      <c r="A56" s="6"/>
      <c r="B56" s="25" t="s">
        <v>243</v>
      </c>
      <c r="C56" s="5" t="s">
        <v>189</v>
      </c>
      <c r="D56" s="5" t="s">
        <v>31</v>
      </c>
      <c r="E56" s="7">
        <v>55</v>
      </c>
      <c r="F56" s="8">
        <v>0.16</v>
      </c>
      <c r="G56" s="26">
        <f t="shared" ref="G56:G57" si="2">+ROUND(F56/$F$63,4)</f>
        <v>4.1999999999999997E-3</v>
      </c>
    </row>
    <row r="57" spans="1:7" ht="12.95" customHeight="1">
      <c r="A57" s="6"/>
      <c r="B57" s="25" t="s">
        <v>170</v>
      </c>
      <c r="C57" s="5" t="s">
        <v>116</v>
      </c>
      <c r="D57" s="5" t="s">
        <v>72</v>
      </c>
      <c r="E57" s="7">
        <v>9</v>
      </c>
      <c r="F57" s="8">
        <v>0.13</v>
      </c>
      <c r="G57" s="26">
        <f t="shared" si="2"/>
        <v>3.3999999999999998E-3</v>
      </c>
    </row>
    <row r="58" spans="1:7" ht="12.95" customHeight="1">
      <c r="A58" s="1"/>
      <c r="B58" s="23" t="s">
        <v>58</v>
      </c>
      <c r="C58" s="5" t="s">
        <v>1</v>
      </c>
      <c r="D58" s="5" t="s">
        <v>1</v>
      </c>
      <c r="E58" s="5" t="s">
        <v>1</v>
      </c>
      <c r="F58" s="9">
        <f>SUM(F7:F57)</f>
        <v>35.95000000000001</v>
      </c>
      <c r="G58" s="27">
        <f>SUM(G7:G57)</f>
        <v>0.95339999999999969</v>
      </c>
    </row>
    <row r="59" spans="1:7" ht="12.95" customHeight="1">
      <c r="A59" s="1"/>
      <c r="B59" s="28" t="s">
        <v>59</v>
      </c>
      <c r="C59" s="10" t="s">
        <v>1</v>
      </c>
      <c r="D59" s="10" t="s">
        <v>1</v>
      </c>
      <c r="E59" s="10" t="s">
        <v>1</v>
      </c>
      <c r="F59" s="11" t="s">
        <v>60</v>
      </c>
      <c r="G59" s="29" t="s">
        <v>60</v>
      </c>
    </row>
    <row r="60" spans="1:7" ht="12.95" customHeight="1">
      <c r="A60" s="1"/>
      <c r="B60" s="28" t="s">
        <v>58</v>
      </c>
      <c r="C60" s="10" t="s">
        <v>1</v>
      </c>
      <c r="D60" s="10" t="s">
        <v>1</v>
      </c>
      <c r="E60" s="10" t="s">
        <v>1</v>
      </c>
      <c r="F60" s="11" t="s">
        <v>60</v>
      </c>
      <c r="G60" s="29" t="s">
        <v>60</v>
      </c>
    </row>
    <row r="61" spans="1:7" ht="12.95" customHeight="1">
      <c r="A61" s="1"/>
      <c r="B61" s="28" t="s">
        <v>61</v>
      </c>
      <c r="C61" s="12" t="s">
        <v>1</v>
      </c>
      <c r="D61" s="10" t="s">
        <v>1</v>
      </c>
      <c r="E61" s="12" t="s">
        <v>1</v>
      </c>
      <c r="F61" s="9">
        <f>+F58</f>
        <v>35.95000000000001</v>
      </c>
      <c r="G61" s="27">
        <f>+G58</f>
        <v>0.95339999999999969</v>
      </c>
    </row>
    <row r="62" spans="1:7" ht="12.95" customHeight="1">
      <c r="A62" s="1"/>
      <c r="B62" s="28" t="s">
        <v>62</v>
      </c>
      <c r="C62" s="5" t="s">
        <v>1</v>
      </c>
      <c r="D62" s="10" t="s">
        <v>1</v>
      </c>
      <c r="E62" s="5" t="s">
        <v>1</v>
      </c>
      <c r="F62" s="13">
        <f>+F63-F61</f>
        <v>1.7599999999999909</v>
      </c>
      <c r="G62" s="27">
        <f>+G63-G61</f>
        <v>4.6600000000000308E-2</v>
      </c>
    </row>
    <row r="63" spans="1:7" ht="12.95" customHeight="1" thickBot="1">
      <c r="A63" s="1"/>
      <c r="B63" s="30" t="s">
        <v>63</v>
      </c>
      <c r="C63" s="31" t="s">
        <v>1</v>
      </c>
      <c r="D63" s="31" t="s">
        <v>1</v>
      </c>
      <c r="E63" s="31" t="s">
        <v>1</v>
      </c>
      <c r="F63" s="32">
        <v>37.71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59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129</v>
      </c>
      <c r="C7" s="5" t="s">
        <v>10</v>
      </c>
      <c r="D7" s="5" t="s">
        <v>11</v>
      </c>
      <c r="E7" s="7">
        <v>74767</v>
      </c>
      <c r="F7" s="8">
        <v>1078.3599999999999</v>
      </c>
      <c r="G7" s="26">
        <f t="shared" ref="G7:G48" si="0">+ROUND(F7/$F$55,4)</f>
        <v>5.2699999999999997E-2</v>
      </c>
    </row>
    <row r="8" spans="1:7" ht="12.95" customHeight="1">
      <c r="A8" s="6"/>
      <c r="B8" s="25" t="s">
        <v>132</v>
      </c>
      <c r="C8" s="5" t="s">
        <v>47</v>
      </c>
      <c r="D8" s="5" t="s">
        <v>41</v>
      </c>
      <c r="E8" s="7">
        <v>376639</v>
      </c>
      <c r="F8" s="8">
        <v>1056.28</v>
      </c>
      <c r="G8" s="26">
        <f t="shared" si="0"/>
        <v>5.16E-2</v>
      </c>
    </row>
    <row r="9" spans="1:7" ht="12.95" customHeight="1">
      <c r="A9" s="6"/>
      <c r="B9" s="25" t="s">
        <v>126</v>
      </c>
      <c r="C9" s="5" t="s">
        <v>16</v>
      </c>
      <c r="D9" s="5" t="s">
        <v>17</v>
      </c>
      <c r="E9" s="7">
        <v>73775</v>
      </c>
      <c r="F9" s="8">
        <v>973.24</v>
      </c>
      <c r="G9" s="26">
        <f t="shared" si="0"/>
        <v>4.7500000000000001E-2</v>
      </c>
    </row>
    <row r="10" spans="1:7" ht="12.95" customHeight="1">
      <c r="A10" s="6"/>
      <c r="B10" s="25" t="s">
        <v>125</v>
      </c>
      <c r="C10" s="5" t="s">
        <v>14</v>
      </c>
      <c r="D10" s="5" t="s">
        <v>15</v>
      </c>
      <c r="E10" s="7">
        <v>58066</v>
      </c>
      <c r="F10" s="8">
        <v>872.38</v>
      </c>
      <c r="G10" s="26">
        <f t="shared" si="0"/>
        <v>4.2599999999999999E-2</v>
      </c>
    </row>
    <row r="11" spans="1:7" ht="12.95" customHeight="1">
      <c r="A11" s="6"/>
      <c r="B11" s="25" t="s">
        <v>127</v>
      </c>
      <c r="C11" s="5" t="s">
        <v>12</v>
      </c>
      <c r="D11" s="5" t="s">
        <v>13</v>
      </c>
      <c r="E11" s="7">
        <v>80238</v>
      </c>
      <c r="F11" s="8">
        <v>819.07</v>
      </c>
      <c r="G11" s="26">
        <f t="shared" si="0"/>
        <v>0.04</v>
      </c>
    </row>
    <row r="12" spans="1:7" ht="12.95" customHeight="1">
      <c r="A12" s="6"/>
      <c r="B12" s="25" t="s">
        <v>131</v>
      </c>
      <c r="C12" s="5" t="s">
        <v>20</v>
      </c>
      <c r="D12" s="5" t="s">
        <v>11</v>
      </c>
      <c r="E12" s="7">
        <v>283163</v>
      </c>
      <c r="F12" s="8">
        <v>784.64</v>
      </c>
      <c r="G12" s="26">
        <f t="shared" si="0"/>
        <v>3.8300000000000001E-2</v>
      </c>
    </row>
    <row r="13" spans="1:7" ht="12.95" customHeight="1">
      <c r="A13" s="6"/>
      <c r="B13" s="25" t="s">
        <v>152</v>
      </c>
      <c r="C13" s="5" t="s">
        <v>66</v>
      </c>
      <c r="D13" s="5" t="s">
        <v>41</v>
      </c>
      <c r="E13" s="7">
        <v>145706</v>
      </c>
      <c r="F13" s="8">
        <v>735.09</v>
      </c>
      <c r="G13" s="26">
        <f t="shared" si="0"/>
        <v>3.5900000000000001E-2</v>
      </c>
    </row>
    <row r="14" spans="1:7" ht="12.95" customHeight="1">
      <c r="A14" s="6"/>
      <c r="B14" s="25" t="s">
        <v>271</v>
      </c>
      <c r="C14" s="5" t="s">
        <v>272</v>
      </c>
      <c r="D14" s="5" t="s">
        <v>273</v>
      </c>
      <c r="E14" s="7">
        <v>551110</v>
      </c>
      <c r="F14" s="8">
        <v>699.91</v>
      </c>
      <c r="G14" s="26">
        <f t="shared" si="0"/>
        <v>3.4200000000000001E-2</v>
      </c>
    </row>
    <row r="15" spans="1:7" ht="12.95" customHeight="1">
      <c r="A15" s="6"/>
      <c r="B15" s="25" t="s">
        <v>143</v>
      </c>
      <c r="C15" s="5" t="s">
        <v>30</v>
      </c>
      <c r="D15" s="5" t="s">
        <v>31</v>
      </c>
      <c r="E15" s="7">
        <v>11448</v>
      </c>
      <c r="F15" s="8">
        <v>689.66</v>
      </c>
      <c r="G15" s="26">
        <f t="shared" si="0"/>
        <v>3.3700000000000001E-2</v>
      </c>
    </row>
    <row r="16" spans="1:7" ht="12.95" customHeight="1">
      <c r="A16" s="6"/>
      <c r="B16" s="25" t="s">
        <v>194</v>
      </c>
      <c r="C16" s="5" t="s">
        <v>195</v>
      </c>
      <c r="D16" s="5" t="s">
        <v>26</v>
      </c>
      <c r="E16" s="7">
        <v>60174</v>
      </c>
      <c r="F16" s="8">
        <v>682.07</v>
      </c>
      <c r="G16" s="26">
        <f t="shared" si="0"/>
        <v>3.3300000000000003E-2</v>
      </c>
    </row>
    <row r="17" spans="1:7" ht="12.95" customHeight="1">
      <c r="A17" s="6"/>
      <c r="B17" s="25" t="s">
        <v>151</v>
      </c>
      <c r="C17" s="5" t="s">
        <v>74</v>
      </c>
      <c r="D17" s="5" t="s">
        <v>11</v>
      </c>
      <c r="E17" s="7">
        <v>45536</v>
      </c>
      <c r="F17" s="8">
        <v>641.80999999999995</v>
      </c>
      <c r="G17" s="26">
        <f t="shared" si="0"/>
        <v>3.1399999999999997E-2</v>
      </c>
    </row>
    <row r="18" spans="1:7" ht="12.95" customHeight="1">
      <c r="A18" s="6"/>
      <c r="B18" s="25" t="s">
        <v>134</v>
      </c>
      <c r="C18" s="5" t="s">
        <v>32</v>
      </c>
      <c r="D18" s="5" t="s">
        <v>13</v>
      </c>
      <c r="E18" s="7">
        <v>26005</v>
      </c>
      <c r="F18" s="8">
        <v>632.21</v>
      </c>
      <c r="G18" s="26">
        <f t="shared" si="0"/>
        <v>3.09E-2</v>
      </c>
    </row>
    <row r="19" spans="1:7" ht="12.95" customHeight="1">
      <c r="A19" s="6"/>
      <c r="B19" s="25" t="s">
        <v>128</v>
      </c>
      <c r="C19" s="5" t="s">
        <v>18</v>
      </c>
      <c r="D19" s="5" t="s">
        <v>19</v>
      </c>
      <c r="E19" s="7">
        <v>37891</v>
      </c>
      <c r="F19" s="8">
        <v>597.77</v>
      </c>
      <c r="G19" s="26">
        <f t="shared" si="0"/>
        <v>2.92E-2</v>
      </c>
    </row>
    <row r="20" spans="1:7" ht="12.95" customHeight="1">
      <c r="A20" s="6"/>
      <c r="B20" s="25" t="s">
        <v>184</v>
      </c>
      <c r="C20" s="5" t="s">
        <v>101</v>
      </c>
      <c r="D20" s="5" t="s">
        <v>77</v>
      </c>
      <c r="E20" s="7">
        <v>137197</v>
      </c>
      <c r="F20" s="8">
        <v>552.77</v>
      </c>
      <c r="G20" s="26">
        <f t="shared" si="0"/>
        <v>2.7E-2</v>
      </c>
    </row>
    <row r="21" spans="1:7" ht="12.95" customHeight="1">
      <c r="A21" s="6"/>
      <c r="B21" s="25" t="s">
        <v>153</v>
      </c>
      <c r="C21" s="5" t="s">
        <v>68</v>
      </c>
      <c r="D21" s="5" t="s">
        <v>69</v>
      </c>
      <c r="E21" s="7">
        <v>146794</v>
      </c>
      <c r="F21" s="8">
        <v>547.25</v>
      </c>
      <c r="G21" s="26">
        <f t="shared" si="0"/>
        <v>2.6700000000000002E-2</v>
      </c>
    </row>
    <row r="22" spans="1:7" ht="12.95" customHeight="1">
      <c r="A22" s="6"/>
      <c r="B22" s="25" t="s">
        <v>192</v>
      </c>
      <c r="C22" s="5" t="s">
        <v>193</v>
      </c>
      <c r="D22" s="5" t="s">
        <v>77</v>
      </c>
      <c r="E22" s="7">
        <v>53186</v>
      </c>
      <c r="F22" s="8">
        <v>538.99</v>
      </c>
      <c r="G22" s="26">
        <f t="shared" si="0"/>
        <v>2.63E-2</v>
      </c>
    </row>
    <row r="23" spans="1:7" ht="12.95" customHeight="1">
      <c r="A23" s="6"/>
      <c r="B23" s="25" t="s">
        <v>161</v>
      </c>
      <c r="C23" s="5" t="s">
        <v>87</v>
      </c>
      <c r="D23" s="5" t="s">
        <v>72</v>
      </c>
      <c r="E23" s="7">
        <v>13042</v>
      </c>
      <c r="F23" s="8">
        <v>520.37</v>
      </c>
      <c r="G23" s="26">
        <f t="shared" si="0"/>
        <v>2.5399999999999999E-2</v>
      </c>
    </row>
    <row r="24" spans="1:7" ht="12.95" customHeight="1">
      <c r="A24" s="6"/>
      <c r="B24" s="25" t="s">
        <v>244</v>
      </c>
      <c r="C24" s="5" t="s">
        <v>245</v>
      </c>
      <c r="D24" s="5" t="s">
        <v>39</v>
      </c>
      <c r="E24" s="7">
        <v>85810</v>
      </c>
      <c r="F24" s="8">
        <v>513.87</v>
      </c>
      <c r="G24" s="26">
        <f t="shared" si="0"/>
        <v>2.5100000000000001E-2</v>
      </c>
    </row>
    <row r="25" spans="1:7" ht="12.95" customHeight="1">
      <c r="A25" s="6"/>
      <c r="B25" s="25" t="s">
        <v>197</v>
      </c>
      <c r="C25" s="5" t="s">
        <v>198</v>
      </c>
      <c r="D25" s="5" t="s">
        <v>109</v>
      </c>
      <c r="E25" s="7">
        <v>535436</v>
      </c>
      <c r="F25" s="8">
        <v>497.42</v>
      </c>
      <c r="G25" s="26">
        <f t="shared" si="0"/>
        <v>2.4299999999999999E-2</v>
      </c>
    </row>
    <row r="26" spans="1:7" ht="12.95" customHeight="1">
      <c r="A26" s="6"/>
      <c r="B26" s="25" t="s">
        <v>21</v>
      </c>
      <c r="C26" s="5" t="s">
        <v>22</v>
      </c>
      <c r="D26" s="5" t="s">
        <v>11</v>
      </c>
      <c r="E26" s="7">
        <v>165990</v>
      </c>
      <c r="F26" s="8">
        <v>485.69</v>
      </c>
      <c r="G26" s="26">
        <f t="shared" si="0"/>
        <v>2.3699999999999999E-2</v>
      </c>
    </row>
    <row r="27" spans="1:7" ht="12.95" customHeight="1">
      <c r="A27" s="6"/>
      <c r="B27" s="25" t="s">
        <v>255</v>
      </c>
      <c r="C27" s="5" t="s">
        <v>256</v>
      </c>
      <c r="D27" s="5" t="s">
        <v>182</v>
      </c>
      <c r="E27" s="7">
        <v>274986</v>
      </c>
      <c r="F27" s="8">
        <v>470.64</v>
      </c>
      <c r="G27" s="26">
        <f t="shared" si="0"/>
        <v>2.3E-2</v>
      </c>
    </row>
    <row r="28" spans="1:7" ht="12.95" customHeight="1">
      <c r="A28" s="6"/>
      <c r="B28" s="25" t="s">
        <v>180</v>
      </c>
      <c r="C28" s="5" t="s">
        <v>117</v>
      </c>
      <c r="D28" s="5" t="s">
        <v>109</v>
      </c>
      <c r="E28" s="7">
        <v>474454</v>
      </c>
      <c r="F28" s="8">
        <v>429.38</v>
      </c>
      <c r="G28" s="26">
        <f t="shared" si="0"/>
        <v>2.1000000000000001E-2</v>
      </c>
    </row>
    <row r="29" spans="1:7" ht="12.95" customHeight="1">
      <c r="A29" s="6"/>
      <c r="B29" s="25" t="s">
        <v>216</v>
      </c>
      <c r="C29" s="5" t="s">
        <v>217</v>
      </c>
      <c r="D29" s="5" t="s">
        <v>15</v>
      </c>
      <c r="E29" s="7">
        <v>233945</v>
      </c>
      <c r="F29" s="8">
        <v>423.32</v>
      </c>
      <c r="G29" s="26">
        <f t="shared" si="0"/>
        <v>2.07E-2</v>
      </c>
    </row>
    <row r="30" spans="1:7" ht="12.95" customHeight="1">
      <c r="A30" s="6"/>
      <c r="B30" s="25" t="s">
        <v>147</v>
      </c>
      <c r="C30" s="5" t="s">
        <v>34</v>
      </c>
      <c r="D30" s="5" t="s">
        <v>31</v>
      </c>
      <c r="E30" s="7">
        <v>78657</v>
      </c>
      <c r="F30" s="8">
        <v>366.5</v>
      </c>
      <c r="G30" s="26">
        <f t="shared" si="0"/>
        <v>1.7899999999999999E-2</v>
      </c>
    </row>
    <row r="31" spans="1:7" ht="12.95" customHeight="1">
      <c r="A31" s="6"/>
      <c r="B31" s="25" t="s">
        <v>138</v>
      </c>
      <c r="C31" s="5" t="s">
        <v>48</v>
      </c>
      <c r="D31" s="5" t="s">
        <v>17</v>
      </c>
      <c r="E31" s="7">
        <v>54340</v>
      </c>
      <c r="F31" s="8">
        <v>352.64</v>
      </c>
      <c r="G31" s="26">
        <f t="shared" si="0"/>
        <v>1.72E-2</v>
      </c>
    </row>
    <row r="32" spans="1:7" ht="12.95" customHeight="1">
      <c r="A32" s="6"/>
      <c r="B32" s="25" t="s">
        <v>155</v>
      </c>
      <c r="C32" s="5" t="s">
        <v>218</v>
      </c>
      <c r="D32" s="5" t="s">
        <v>15</v>
      </c>
      <c r="E32" s="7">
        <v>28165</v>
      </c>
      <c r="F32" s="8">
        <v>330.69</v>
      </c>
      <c r="G32" s="26">
        <f t="shared" si="0"/>
        <v>1.6199999999999999E-2</v>
      </c>
    </row>
    <row r="33" spans="1:7" ht="12.95" customHeight="1">
      <c r="A33" s="6"/>
      <c r="B33" s="25" t="s">
        <v>289</v>
      </c>
      <c r="C33" s="5" t="s">
        <v>55</v>
      </c>
      <c r="D33" s="5" t="s">
        <v>26</v>
      </c>
      <c r="E33" s="7">
        <v>47692</v>
      </c>
      <c r="F33" s="8">
        <v>327.98</v>
      </c>
      <c r="G33" s="26">
        <f t="shared" si="0"/>
        <v>1.6E-2</v>
      </c>
    </row>
    <row r="34" spans="1:7" ht="12.95" customHeight="1">
      <c r="A34" s="6"/>
      <c r="B34" s="25" t="s">
        <v>181</v>
      </c>
      <c r="C34" s="5" t="s">
        <v>103</v>
      </c>
      <c r="D34" s="5" t="s">
        <v>17</v>
      </c>
      <c r="E34" s="7">
        <v>83475</v>
      </c>
      <c r="F34" s="8">
        <v>322.83999999999997</v>
      </c>
      <c r="G34" s="26">
        <f t="shared" si="0"/>
        <v>1.5800000000000002E-2</v>
      </c>
    </row>
    <row r="35" spans="1:7" ht="12.95" customHeight="1">
      <c r="A35" s="6"/>
      <c r="B35" s="25" t="s">
        <v>158</v>
      </c>
      <c r="C35" s="5" t="s">
        <v>71</v>
      </c>
      <c r="D35" s="5" t="s">
        <v>72</v>
      </c>
      <c r="E35" s="7">
        <v>1892</v>
      </c>
      <c r="F35" s="8">
        <v>322.02</v>
      </c>
      <c r="G35" s="26">
        <f t="shared" si="0"/>
        <v>1.5699999999999999E-2</v>
      </c>
    </row>
    <row r="36" spans="1:7" ht="12.95" customHeight="1">
      <c r="A36" s="6"/>
      <c r="B36" s="25" t="s">
        <v>137</v>
      </c>
      <c r="C36" s="5" t="s">
        <v>292</v>
      </c>
      <c r="D36" s="5" t="s">
        <v>36</v>
      </c>
      <c r="E36" s="7">
        <v>194560</v>
      </c>
      <c r="F36" s="8">
        <v>304.19</v>
      </c>
      <c r="G36" s="26">
        <f t="shared" si="0"/>
        <v>1.49E-2</v>
      </c>
    </row>
    <row r="37" spans="1:7" ht="12.95" customHeight="1">
      <c r="A37" s="6"/>
      <c r="B37" s="25" t="s">
        <v>234</v>
      </c>
      <c r="C37" s="5" t="s">
        <v>235</v>
      </c>
      <c r="D37" s="5" t="s">
        <v>15</v>
      </c>
      <c r="E37" s="7">
        <v>13822</v>
      </c>
      <c r="F37" s="8">
        <v>292.51</v>
      </c>
      <c r="G37" s="26">
        <f t="shared" si="0"/>
        <v>1.43E-2</v>
      </c>
    </row>
    <row r="38" spans="1:7" ht="12.95" customHeight="1">
      <c r="A38" s="6"/>
      <c r="B38" s="25" t="s">
        <v>141</v>
      </c>
      <c r="C38" s="5" t="s">
        <v>29</v>
      </c>
      <c r="D38" s="5" t="s">
        <v>17</v>
      </c>
      <c r="E38" s="7">
        <v>49629</v>
      </c>
      <c r="F38" s="8">
        <v>260.77999999999997</v>
      </c>
      <c r="G38" s="26">
        <f t="shared" si="0"/>
        <v>1.2699999999999999E-2</v>
      </c>
    </row>
    <row r="39" spans="1:7" ht="12.95" customHeight="1">
      <c r="A39" s="6"/>
      <c r="B39" s="25" t="s">
        <v>179</v>
      </c>
      <c r="C39" s="5" t="s">
        <v>113</v>
      </c>
      <c r="D39" s="5" t="s">
        <v>114</v>
      </c>
      <c r="E39" s="7">
        <v>47960</v>
      </c>
      <c r="F39" s="8">
        <v>231.48</v>
      </c>
      <c r="G39" s="26">
        <f t="shared" si="0"/>
        <v>1.1299999999999999E-2</v>
      </c>
    </row>
    <row r="40" spans="1:7" ht="12.95" customHeight="1">
      <c r="A40" s="6"/>
      <c r="B40" s="25" t="s">
        <v>185</v>
      </c>
      <c r="C40" s="5" t="s">
        <v>186</v>
      </c>
      <c r="D40" s="5" t="s">
        <v>109</v>
      </c>
      <c r="E40" s="7">
        <v>94000</v>
      </c>
      <c r="F40" s="8">
        <v>218.41</v>
      </c>
      <c r="G40" s="26">
        <f t="shared" si="0"/>
        <v>1.0699999999999999E-2</v>
      </c>
    </row>
    <row r="41" spans="1:7" ht="12.95" customHeight="1">
      <c r="A41" s="6"/>
      <c r="B41" s="25" t="s">
        <v>52</v>
      </c>
      <c r="C41" s="5" t="s">
        <v>53</v>
      </c>
      <c r="D41" s="5" t="s">
        <v>11</v>
      </c>
      <c r="E41" s="7">
        <v>123777</v>
      </c>
      <c r="F41" s="8">
        <v>214.07</v>
      </c>
      <c r="G41" s="26">
        <f t="shared" si="0"/>
        <v>1.0500000000000001E-2</v>
      </c>
    </row>
    <row r="42" spans="1:7" ht="12.95" customHeight="1">
      <c r="A42" s="6"/>
      <c r="B42" s="25" t="s">
        <v>139</v>
      </c>
      <c r="C42" s="5" t="s">
        <v>42</v>
      </c>
      <c r="D42" s="5" t="s">
        <v>23</v>
      </c>
      <c r="E42" s="7">
        <v>16526</v>
      </c>
      <c r="F42" s="8">
        <v>210.05</v>
      </c>
      <c r="G42" s="26">
        <f t="shared" si="0"/>
        <v>1.03E-2</v>
      </c>
    </row>
    <row r="43" spans="1:7" ht="12.95" customHeight="1">
      <c r="A43" s="6"/>
      <c r="B43" s="25" t="s">
        <v>133</v>
      </c>
      <c r="C43" s="5" t="s">
        <v>24</v>
      </c>
      <c r="D43" s="5" t="s">
        <v>11</v>
      </c>
      <c r="E43" s="7">
        <v>40675</v>
      </c>
      <c r="F43" s="8">
        <v>199.63</v>
      </c>
      <c r="G43" s="26">
        <f t="shared" si="0"/>
        <v>9.7999999999999997E-3</v>
      </c>
    </row>
    <row r="44" spans="1:7" ht="12.95" customHeight="1">
      <c r="A44" s="6"/>
      <c r="B44" s="25" t="s">
        <v>187</v>
      </c>
      <c r="C44" s="5" t="s">
        <v>254</v>
      </c>
      <c r="D44" s="5" t="s">
        <v>114</v>
      </c>
      <c r="E44" s="7">
        <v>99826</v>
      </c>
      <c r="F44" s="8">
        <v>187.27</v>
      </c>
      <c r="G44" s="26">
        <f t="shared" si="0"/>
        <v>9.1000000000000004E-3</v>
      </c>
    </row>
    <row r="45" spans="1:7" ht="12.95" customHeight="1">
      <c r="A45" s="6"/>
      <c r="B45" s="25" t="s">
        <v>160</v>
      </c>
      <c r="C45" s="5" t="s">
        <v>90</v>
      </c>
      <c r="D45" s="5" t="s">
        <v>26</v>
      </c>
      <c r="E45" s="7">
        <v>12682</v>
      </c>
      <c r="F45" s="8">
        <v>183.23</v>
      </c>
      <c r="G45" s="26">
        <f t="shared" si="0"/>
        <v>8.9999999999999993E-3</v>
      </c>
    </row>
    <row r="46" spans="1:7" ht="12.95" customHeight="1">
      <c r="A46" s="6"/>
      <c r="B46" s="25" t="s">
        <v>231</v>
      </c>
      <c r="C46" s="5" t="s">
        <v>232</v>
      </c>
      <c r="D46" s="5" t="s">
        <v>233</v>
      </c>
      <c r="E46" s="7">
        <v>2010</v>
      </c>
      <c r="F46" s="8">
        <v>134.29</v>
      </c>
      <c r="G46" s="26">
        <f t="shared" si="0"/>
        <v>6.6E-3</v>
      </c>
    </row>
    <row r="47" spans="1:7" ht="12.95" customHeight="1">
      <c r="A47" s="6"/>
      <c r="B47" s="25" t="s">
        <v>261</v>
      </c>
      <c r="C47" s="5" t="s">
        <v>262</v>
      </c>
      <c r="D47" s="5" t="s">
        <v>73</v>
      </c>
      <c r="E47" s="7">
        <v>33654</v>
      </c>
      <c r="F47" s="8">
        <v>114.73</v>
      </c>
      <c r="G47" s="26">
        <f t="shared" si="0"/>
        <v>5.5999999999999999E-3</v>
      </c>
    </row>
    <row r="48" spans="1:7" ht="12.95" customHeight="1">
      <c r="A48" s="6"/>
      <c r="B48" s="25" t="s">
        <v>243</v>
      </c>
      <c r="C48" s="5" t="s">
        <v>189</v>
      </c>
      <c r="D48" s="5" t="s">
        <v>31</v>
      </c>
      <c r="E48" s="7">
        <v>26458</v>
      </c>
      <c r="F48" s="8">
        <v>74.64</v>
      </c>
      <c r="G48" s="26">
        <f t="shared" si="0"/>
        <v>3.5999999999999999E-3</v>
      </c>
    </row>
    <row r="49" spans="1:7" ht="12.95" customHeight="1">
      <c r="A49" s="1"/>
      <c r="B49" s="23" t="s">
        <v>58</v>
      </c>
      <c r="C49" s="5" t="s">
        <v>1</v>
      </c>
      <c r="D49" s="5" t="s">
        <v>1</v>
      </c>
      <c r="E49" s="5" t="s">
        <v>1</v>
      </c>
      <c r="F49" s="9">
        <f>SUM(F7:F48)</f>
        <v>19890.14</v>
      </c>
      <c r="G49" s="27">
        <f>SUM(G7:G48)</f>
        <v>0.97170000000000034</v>
      </c>
    </row>
    <row r="50" spans="1:7" ht="12.95" customHeight="1">
      <c r="A50" s="1"/>
      <c r="B50" s="23" t="s">
        <v>59</v>
      </c>
      <c r="C50" s="5" t="s">
        <v>1</v>
      </c>
      <c r="D50" s="5" t="s">
        <v>1</v>
      </c>
      <c r="E50" s="5" t="s">
        <v>1</v>
      </c>
      <c r="F50" s="1"/>
      <c r="G50" s="24" t="s">
        <v>1</v>
      </c>
    </row>
    <row r="51" spans="1:7" ht="12.95" customHeight="1">
      <c r="A51" s="6"/>
      <c r="B51" s="25" t="s">
        <v>199</v>
      </c>
      <c r="C51" s="5" t="s">
        <v>121</v>
      </c>
      <c r="D51" s="5" t="s">
        <v>36</v>
      </c>
      <c r="E51" s="7">
        <v>189983</v>
      </c>
      <c r="F51" s="14" t="s">
        <v>122</v>
      </c>
      <c r="G51" s="36" t="s">
        <v>123</v>
      </c>
    </row>
    <row r="52" spans="1:7" ht="12.95" customHeight="1">
      <c r="A52" s="1"/>
      <c r="B52" s="23" t="s">
        <v>58</v>
      </c>
      <c r="C52" s="5" t="s">
        <v>1</v>
      </c>
      <c r="D52" s="5" t="s">
        <v>1</v>
      </c>
      <c r="E52" s="5" t="s">
        <v>1</v>
      </c>
      <c r="F52" s="9">
        <f>SUM(F51)</f>
        <v>0</v>
      </c>
      <c r="G52" s="37">
        <f>SUM(G51)</f>
        <v>0</v>
      </c>
    </row>
    <row r="53" spans="1:7" ht="12.95" customHeight="1">
      <c r="A53" s="1"/>
      <c r="B53" s="28" t="s">
        <v>61</v>
      </c>
      <c r="C53" s="12" t="s">
        <v>1</v>
      </c>
      <c r="D53" s="10" t="s">
        <v>1</v>
      </c>
      <c r="E53" s="12" t="s">
        <v>1</v>
      </c>
      <c r="F53" s="9">
        <f>+F52+F49</f>
        <v>19890.14</v>
      </c>
      <c r="G53" s="27">
        <f>+G52+G49</f>
        <v>0.97170000000000034</v>
      </c>
    </row>
    <row r="54" spans="1:7" ht="12.95" customHeight="1">
      <c r="A54" s="1"/>
      <c r="B54" s="28" t="s">
        <v>62</v>
      </c>
      <c r="C54" s="5" t="s">
        <v>1</v>
      </c>
      <c r="D54" s="10" t="s">
        <v>1</v>
      </c>
      <c r="E54" s="5" t="s">
        <v>1</v>
      </c>
      <c r="F54" s="13">
        <f>+F55-F53</f>
        <v>577.63999999999942</v>
      </c>
      <c r="G54" s="27">
        <f>+G55-G53</f>
        <v>2.8299999999999659E-2</v>
      </c>
    </row>
    <row r="55" spans="1:7" ht="12.95" customHeight="1" thickBot="1">
      <c r="A55" s="1"/>
      <c r="B55" s="30" t="s">
        <v>63</v>
      </c>
      <c r="C55" s="31" t="s">
        <v>1</v>
      </c>
      <c r="D55" s="31" t="s">
        <v>1</v>
      </c>
      <c r="E55" s="31" t="s">
        <v>1</v>
      </c>
      <c r="F55" s="32">
        <v>20467.78</v>
      </c>
      <c r="G55" s="33">
        <v>1</v>
      </c>
    </row>
    <row r="56" spans="1:7">
      <c r="A56" s="1"/>
      <c r="B56" s="2" t="s">
        <v>79</v>
      </c>
      <c r="C56" s="1"/>
      <c r="D56" s="1"/>
      <c r="E56" s="1"/>
      <c r="F56" s="1"/>
      <c r="G56" s="1"/>
    </row>
    <row r="57" spans="1:7">
      <c r="A57" s="1"/>
      <c r="B57" s="2" t="s">
        <v>124</v>
      </c>
      <c r="C57" s="1"/>
      <c r="D57" s="1"/>
      <c r="E57" s="1"/>
      <c r="F57" s="1"/>
      <c r="G57" s="1"/>
    </row>
    <row r="58" spans="1:7">
      <c r="A58" s="1"/>
      <c r="B58" s="2" t="s">
        <v>78</v>
      </c>
      <c r="C58" s="1"/>
      <c r="D58" s="1"/>
      <c r="E58" s="1"/>
      <c r="F58" s="1"/>
      <c r="G58" s="18"/>
    </row>
    <row r="59" spans="1:7">
      <c r="A59" s="1"/>
      <c r="B59" s="2" t="s">
        <v>1</v>
      </c>
      <c r="C59" s="1"/>
      <c r="D59" s="1"/>
      <c r="E59" s="1"/>
      <c r="F59" s="17"/>
      <c r="G59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192</v>
      </c>
      <c r="C7" s="5" t="s">
        <v>193</v>
      </c>
      <c r="D7" s="5" t="s">
        <v>77</v>
      </c>
      <c r="E7" s="7">
        <v>3214</v>
      </c>
      <c r="F7" s="8">
        <v>32.57</v>
      </c>
      <c r="G7" s="26">
        <f t="shared" ref="G7:G39" si="0">+ROUND(F7/$F$45,4)</f>
        <v>6.2799999999999995E-2</v>
      </c>
    </row>
    <row r="8" spans="1:7" ht="12.95" customHeight="1">
      <c r="A8" s="6"/>
      <c r="B8" s="25" t="s">
        <v>184</v>
      </c>
      <c r="C8" s="5" t="s">
        <v>101</v>
      </c>
      <c r="D8" s="5" t="s">
        <v>77</v>
      </c>
      <c r="E8" s="7">
        <v>7449</v>
      </c>
      <c r="F8" s="8">
        <v>30.01</v>
      </c>
      <c r="G8" s="26">
        <f t="shared" si="0"/>
        <v>5.7799999999999997E-2</v>
      </c>
    </row>
    <row r="9" spans="1:7" ht="12.95" customHeight="1">
      <c r="A9" s="6"/>
      <c r="B9" s="25" t="s">
        <v>200</v>
      </c>
      <c r="C9" s="5" t="s">
        <v>201</v>
      </c>
      <c r="D9" s="5" t="s">
        <v>56</v>
      </c>
      <c r="E9" s="7">
        <v>1786</v>
      </c>
      <c r="F9" s="8">
        <v>28.34</v>
      </c>
      <c r="G9" s="26">
        <f t="shared" si="0"/>
        <v>5.4600000000000003E-2</v>
      </c>
    </row>
    <row r="10" spans="1:7" ht="12.95" customHeight="1">
      <c r="A10" s="6"/>
      <c r="B10" s="25" t="s">
        <v>204</v>
      </c>
      <c r="C10" s="5" t="s">
        <v>205</v>
      </c>
      <c r="D10" s="5" t="s">
        <v>118</v>
      </c>
      <c r="E10" s="7">
        <v>8871</v>
      </c>
      <c r="F10" s="8">
        <v>25.62</v>
      </c>
      <c r="G10" s="26">
        <f t="shared" si="0"/>
        <v>4.9399999999999999E-2</v>
      </c>
    </row>
    <row r="11" spans="1:7" ht="12.95" customHeight="1">
      <c r="A11" s="6"/>
      <c r="B11" s="25" t="s">
        <v>178</v>
      </c>
      <c r="C11" s="5" t="s">
        <v>108</v>
      </c>
      <c r="D11" s="5" t="s">
        <v>109</v>
      </c>
      <c r="E11" s="7">
        <v>12187</v>
      </c>
      <c r="F11" s="8">
        <v>24.03</v>
      </c>
      <c r="G11" s="26">
        <f t="shared" si="0"/>
        <v>4.6300000000000001E-2</v>
      </c>
    </row>
    <row r="12" spans="1:7" ht="12.95" customHeight="1">
      <c r="A12" s="6"/>
      <c r="B12" s="25" t="s">
        <v>197</v>
      </c>
      <c r="C12" s="5" t="s">
        <v>198</v>
      </c>
      <c r="D12" s="5" t="s">
        <v>109</v>
      </c>
      <c r="E12" s="7">
        <v>24092</v>
      </c>
      <c r="F12" s="8">
        <v>22.38</v>
      </c>
      <c r="G12" s="26">
        <f t="shared" si="0"/>
        <v>4.3099999999999999E-2</v>
      </c>
    </row>
    <row r="13" spans="1:7" ht="12.95" customHeight="1">
      <c r="A13" s="6"/>
      <c r="B13" s="25" t="s">
        <v>21</v>
      </c>
      <c r="C13" s="5" t="s">
        <v>22</v>
      </c>
      <c r="D13" s="5" t="s">
        <v>11</v>
      </c>
      <c r="E13" s="7">
        <v>7487</v>
      </c>
      <c r="F13" s="8">
        <v>21.91</v>
      </c>
      <c r="G13" s="26">
        <f t="shared" si="0"/>
        <v>4.2200000000000001E-2</v>
      </c>
    </row>
    <row r="14" spans="1:7" ht="12.95" customHeight="1">
      <c r="A14" s="6"/>
      <c r="B14" s="25" t="s">
        <v>139</v>
      </c>
      <c r="C14" s="5" t="s">
        <v>42</v>
      </c>
      <c r="D14" s="5" t="s">
        <v>23</v>
      </c>
      <c r="E14" s="7">
        <v>1609</v>
      </c>
      <c r="F14" s="8">
        <v>20.45</v>
      </c>
      <c r="G14" s="26">
        <f t="shared" si="0"/>
        <v>3.9399999999999998E-2</v>
      </c>
    </row>
    <row r="15" spans="1:7" ht="12.95" customHeight="1">
      <c r="A15" s="6"/>
      <c r="B15" s="25" t="s">
        <v>131</v>
      </c>
      <c r="C15" s="5" t="s">
        <v>20</v>
      </c>
      <c r="D15" s="5" t="s">
        <v>11</v>
      </c>
      <c r="E15" s="7">
        <v>7241</v>
      </c>
      <c r="F15" s="8">
        <v>20.059999999999999</v>
      </c>
      <c r="G15" s="26">
        <f t="shared" si="0"/>
        <v>3.8699999999999998E-2</v>
      </c>
    </row>
    <row r="16" spans="1:7" ht="12.95" customHeight="1">
      <c r="A16" s="6"/>
      <c r="B16" s="25" t="s">
        <v>145</v>
      </c>
      <c r="C16" s="5" t="s">
        <v>25</v>
      </c>
      <c r="D16" s="5" t="s">
        <v>26</v>
      </c>
      <c r="E16" s="7">
        <v>977</v>
      </c>
      <c r="F16" s="8">
        <v>18.579999999999998</v>
      </c>
      <c r="G16" s="26">
        <f t="shared" si="0"/>
        <v>3.5799999999999998E-2</v>
      </c>
    </row>
    <row r="17" spans="1:7" ht="12.95" customHeight="1">
      <c r="A17" s="6"/>
      <c r="B17" s="25" t="s">
        <v>128</v>
      </c>
      <c r="C17" s="5" t="s">
        <v>18</v>
      </c>
      <c r="D17" s="5" t="s">
        <v>19</v>
      </c>
      <c r="E17" s="7">
        <v>1101</v>
      </c>
      <c r="F17" s="8">
        <v>17.37</v>
      </c>
      <c r="G17" s="26">
        <f t="shared" si="0"/>
        <v>3.3500000000000002E-2</v>
      </c>
    </row>
    <row r="18" spans="1:7" ht="12.95" customHeight="1">
      <c r="A18" s="6"/>
      <c r="B18" s="25" t="s">
        <v>180</v>
      </c>
      <c r="C18" s="5" t="s">
        <v>117</v>
      </c>
      <c r="D18" s="5" t="s">
        <v>109</v>
      </c>
      <c r="E18" s="7">
        <v>18520</v>
      </c>
      <c r="F18" s="8">
        <v>16.760000000000002</v>
      </c>
      <c r="G18" s="26">
        <f t="shared" si="0"/>
        <v>3.2300000000000002E-2</v>
      </c>
    </row>
    <row r="19" spans="1:7" ht="12.95" customHeight="1">
      <c r="A19" s="6"/>
      <c r="B19" s="25" t="s">
        <v>187</v>
      </c>
      <c r="C19" s="5" t="s">
        <v>254</v>
      </c>
      <c r="D19" s="5" t="s">
        <v>114</v>
      </c>
      <c r="E19" s="7">
        <v>8757</v>
      </c>
      <c r="F19" s="8">
        <v>16.43</v>
      </c>
      <c r="G19" s="26">
        <f t="shared" si="0"/>
        <v>3.1699999999999999E-2</v>
      </c>
    </row>
    <row r="20" spans="1:7" ht="12.95" customHeight="1">
      <c r="A20" s="6"/>
      <c r="B20" s="25" t="s">
        <v>157</v>
      </c>
      <c r="C20" s="5" t="s">
        <v>75</v>
      </c>
      <c r="D20" s="5" t="s">
        <v>72</v>
      </c>
      <c r="E20" s="7">
        <v>2234</v>
      </c>
      <c r="F20" s="8">
        <v>14.96</v>
      </c>
      <c r="G20" s="26">
        <f t="shared" si="0"/>
        <v>2.8799999999999999E-2</v>
      </c>
    </row>
    <row r="21" spans="1:7" ht="12.95" customHeight="1">
      <c r="A21" s="6"/>
      <c r="B21" s="25" t="s">
        <v>222</v>
      </c>
      <c r="C21" s="5" t="s">
        <v>223</v>
      </c>
      <c r="D21" s="5" t="s">
        <v>50</v>
      </c>
      <c r="E21" s="7">
        <v>2027</v>
      </c>
      <c r="F21" s="8">
        <v>14.64</v>
      </c>
      <c r="G21" s="26">
        <f t="shared" si="0"/>
        <v>2.8199999999999999E-2</v>
      </c>
    </row>
    <row r="22" spans="1:7" ht="12.95" customHeight="1">
      <c r="A22" s="6"/>
      <c r="B22" s="25" t="s">
        <v>179</v>
      </c>
      <c r="C22" s="5" t="s">
        <v>113</v>
      </c>
      <c r="D22" s="5" t="s">
        <v>114</v>
      </c>
      <c r="E22" s="7">
        <v>2880</v>
      </c>
      <c r="F22" s="8">
        <v>13.9</v>
      </c>
      <c r="G22" s="26">
        <f t="shared" si="0"/>
        <v>2.6800000000000001E-2</v>
      </c>
    </row>
    <row r="23" spans="1:7" ht="12.95" customHeight="1">
      <c r="A23" s="6"/>
      <c r="B23" s="25" t="s">
        <v>248</v>
      </c>
      <c r="C23" s="5" t="s">
        <v>249</v>
      </c>
      <c r="D23" s="5" t="s">
        <v>77</v>
      </c>
      <c r="E23" s="7">
        <v>8443</v>
      </c>
      <c r="F23" s="8">
        <v>13.6</v>
      </c>
      <c r="G23" s="26">
        <f t="shared" si="0"/>
        <v>2.6200000000000001E-2</v>
      </c>
    </row>
    <row r="24" spans="1:7" ht="12.95" customHeight="1">
      <c r="A24" s="6"/>
      <c r="B24" s="25" t="s">
        <v>252</v>
      </c>
      <c r="C24" s="5" t="s">
        <v>253</v>
      </c>
      <c r="D24" s="5" t="s">
        <v>109</v>
      </c>
      <c r="E24" s="7">
        <v>1597</v>
      </c>
      <c r="F24" s="8">
        <v>13.43</v>
      </c>
      <c r="G24" s="26">
        <f t="shared" si="0"/>
        <v>2.5899999999999999E-2</v>
      </c>
    </row>
    <row r="25" spans="1:7" ht="12.95" customHeight="1">
      <c r="A25" s="6"/>
      <c r="B25" s="25" t="s">
        <v>161</v>
      </c>
      <c r="C25" s="5" t="s">
        <v>87</v>
      </c>
      <c r="D25" s="5" t="s">
        <v>72</v>
      </c>
      <c r="E25" s="7">
        <v>319</v>
      </c>
      <c r="F25" s="8">
        <v>12.73</v>
      </c>
      <c r="G25" s="26">
        <f t="shared" si="0"/>
        <v>2.4500000000000001E-2</v>
      </c>
    </row>
    <row r="26" spans="1:7" ht="12.95" customHeight="1">
      <c r="A26" s="6"/>
      <c r="B26" s="25" t="s">
        <v>176</v>
      </c>
      <c r="C26" s="5" t="s">
        <v>119</v>
      </c>
      <c r="D26" s="5" t="s">
        <v>118</v>
      </c>
      <c r="E26" s="7">
        <v>6482</v>
      </c>
      <c r="F26" s="8">
        <v>12.65</v>
      </c>
      <c r="G26" s="26">
        <f t="shared" si="0"/>
        <v>2.4400000000000002E-2</v>
      </c>
    </row>
    <row r="27" spans="1:7" ht="12.95" customHeight="1">
      <c r="A27" s="6"/>
      <c r="B27" s="25" t="s">
        <v>137</v>
      </c>
      <c r="C27" s="5" t="s">
        <v>292</v>
      </c>
      <c r="D27" s="5" t="s">
        <v>36</v>
      </c>
      <c r="E27" s="7">
        <v>7970</v>
      </c>
      <c r="F27" s="8">
        <v>12.46</v>
      </c>
      <c r="G27" s="26">
        <f t="shared" si="0"/>
        <v>2.4E-2</v>
      </c>
    </row>
    <row r="28" spans="1:7" ht="12.95" customHeight="1">
      <c r="A28" s="6"/>
      <c r="B28" s="25" t="s">
        <v>255</v>
      </c>
      <c r="C28" s="5" t="s">
        <v>256</v>
      </c>
      <c r="D28" s="5" t="s">
        <v>182</v>
      </c>
      <c r="E28" s="7">
        <v>7249</v>
      </c>
      <c r="F28" s="8">
        <v>12.41</v>
      </c>
      <c r="G28" s="26">
        <f t="shared" si="0"/>
        <v>2.3900000000000001E-2</v>
      </c>
    </row>
    <row r="29" spans="1:7" ht="12.95" customHeight="1">
      <c r="A29" s="6"/>
      <c r="B29" s="25" t="s">
        <v>181</v>
      </c>
      <c r="C29" s="5" t="s">
        <v>103</v>
      </c>
      <c r="D29" s="5" t="s">
        <v>17</v>
      </c>
      <c r="E29" s="7">
        <v>3124</v>
      </c>
      <c r="F29" s="8">
        <v>12.08</v>
      </c>
      <c r="G29" s="26">
        <f t="shared" si="0"/>
        <v>2.3300000000000001E-2</v>
      </c>
    </row>
    <row r="30" spans="1:7" ht="12.95" customHeight="1">
      <c r="A30" s="6"/>
      <c r="B30" s="25" t="s">
        <v>240</v>
      </c>
      <c r="C30" s="5" t="s">
        <v>241</v>
      </c>
      <c r="D30" s="5" t="s">
        <v>77</v>
      </c>
      <c r="E30" s="7">
        <v>1400</v>
      </c>
      <c r="F30" s="8">
        <v>10.75</v>
      </c>
      <c r="G30" s="26">
        <f t="shared" si="0"/>
        <v>2.07E-2</v>
      </c>
    </row>
    <row r="31" spans="1:7" ht="12.95" customHeight="1">
      <c r="A31" s="6"/>
      <c r="B31" s="25" t="s">
        <v>126</v>
      </c>
      <c r="C31" s="5" t="s">
        <v>16</v>
      </c>
      <c r="D31" s="5" t="s">
        <v>17</v>
      </c>
      <c r="E31" s="7">
        <v>809</v>
      </c>
      <c r="F31" s="8">
        <v>10.67</v>
      </c>
      <c r="G31" s="26">
        <f t="shared" si="0"/>
        <v>2.06E-2</v>
      </c>
    </row>
    <row r="32" spans="1:7" ht="12.95" customHeight="1">
      <c r="A32" s="6"/>
      <c r="B32" s="25" t="s">
        <v>236</v>
      </c>
      <c r="C32" s="5" t="s">
        <v>237</v>
      </c>
      <c r="D32" s="5" t="s">
        <v>114</v>
      </c>
      <c r="E32" s="7">
        <v>1513</v>
      </c>
      <c r="F32" s="8">
        <v>10.58</v>
      </c>
      <c r="G32" s="26">
        <f t="shared" si="0"/>
        <v>2.0400000000000001E-2</v>
      </c>
    </row>
    <row r="33" spans="1:7" ht="12.95" customHeight="1">
      <c r="A33" s="6"/>
      <c r="B33" s="25" t="s">
        <v>278</v>
      </c>
      <c r="C33" s="5" t="s">
        <v>279</v>
      </c>
      <c r="D33" s="5" t="s">
        <v>72</v>
      </c>
      <c r="E33" s="7">
        <v>1004</v>
      </c>
      <c r="F33" s="8">
        <v>10.58</v>
      </c>
      <c r="G33" s="26">
        <f t="shared" si="0"/>
        <v>2.0400000000000001E-2</v>
      </c>
    </row>
    <row r="34" spans="1:7" ht="12.95" customHeight="1">
      <c r="A34" s="6"/>
      <c r="B34" s="25" t="s">
        <v>129</v>
      </c>
      <c r="C34" s="5" t="s">
        <v>10</v>
      </c>
      <c r="D34" s="5" t="s">
        <v>11</v>
      </c>
      <c r="E34" s="7">
        <v>699</v>
      </c>
      <c r="F34" s="8">
        <v>10.08</v>
      </c>
      <c r="G34" s="26">
        <f t="shared" si="0"/>
        <v>1.9400000000000001E-2</v>
      </c>
    </row>
    <row r="35" spans="1:7" ht="12.95" customHeight="1">
      <c r="A35" s="6"/>
      <c r="B35" s="25" t="s">
        <v>138</v>
      </c>
      <c r="C35" s="5" t="s">
        <v>48</v>
      </c>
      <c r="D35" s="5" t="s">
        <v>17</v>
      </c>
      <c r="E35" s="7">
        <v>1551</v>
      </c>
      <c r="F35" s="8">
        <v>10.07</v>
      </c>
      <c r="G35" s="26">
        <f t="shared" si="0"/>
        <v>1.9400000000000001E-2</v>
      </c>
    </row>
    <row r="36" spans="1:7" ht="12.95" customHeight="1">
      <c r="A36" s="6"/>
      <c r="B36" s="25" t="s">
        <v>165</v>
      </c>
      <c r="C36" s="5" t="s">
        <v>49</v>
      </c>
      <c r="D36" s="5" t="s">
        <v>50</v>
      </c>
      <c r="E36" s="7">
        <v>1562</v>
      </c>
      <c r="F36" s="8">
        <v>5.47</v>
      </c>
      <c r="G36" s="26">
        <f t="shared" si="0"/>
        <v>1.0500000000000001E-2</v>
      </c>
    </row>
    <row r="37" spans="1:7" ht="12.95" customHeight="1">
      <c r="A37" s="6"/>
      <c r="B37" s="25" t="s">
        <v>52</v>
      </c>
      <c r="C37" s="5" t="s">
        <v>53</v>
      </c>
      <c r="D37" s="5" t="s">
        <v>11</v>
      </c>
      <c r="E37" s="7">
        <v>2832</v>
      </c>
      <c r="F37" s="8">
        <v>4.9000000000000004</v>
      </c>
      <c r="G37" s="26">
        <f t="shared" si="0"/>
        <v>9.4000000000000004E-3</v>
      </c>
    </row>
    <row r="38" spans="1:7" ht="12.95" customHeight="1">
      <c r="A38" s="6"/>
      <c r="B38" s="25" t="s">
        <v>293</v>
      </c>
      <c r="C38" s="5" t="s">
        <v>294</v>
      </c>
      <c r="D38" s="5" t="s">
        <v>182</v>
      </c>
      <c r="E38" s="7">
        <v>1211</v>
      </c>
      <c r="F38" s="8">
        <v>4.67</v>
      </c>
      <c r="G38" s="26">
        <f t="shared" si="0"/>
        <v>8.9999999999999993E-3</v>
      </c>
    </row>
    <row r="39" spans="1:7" ht="12.95" customHeight="1">
      <c r="A39" s="6"/>
      <c r="B39" s="25" t="s">
        <v>172</v>
      </c>
      <c r="C39" s="5" t="s">
        <v>115</v>
      </c>
      <c r="D39" s="5" t="s">
        <v>77</v>
      </c>
      <c r="E39" s="7">
        <v>403</v>
      </c>
      <c r="F39" s="8">
        <v>1.52</v>
      </c>
      <c r="G39" s="26">
        <f t="shared" si="0"/>
        <v>2.8999999999999998E-3</v>
      </c>
    </row>
    <row r="40" spans="1:7" ht="12.95" customHeight="1">
      <c r="A40" s="1"/>
      <c r="B40" s="23" t="s">
        <v>58</v>
      </c>
      <c r="C40" s="5" t="s">
        <v>1</v>
      </c>
      <c r="D40" s="5" t="s">
        <v>1</v>
      </c>
      <c r="E40" s="5" t="s">
        <v>1</v>
      </c>
      <c r="F40" s="9">
        <f>SUM(F7:F39)</f>
        <v>506.65999999999991</v>
      </c>
      <c r="G40" s="27">
        <f>SUM(G7:G39)</f>
        <v>0.97629999999999983</v>
      </c>
    </row>
    <row r="41" spans="1:7" ht="12.95" customHeight="1">
      <c r="A41" s="1"/>
      <c r="B41" s="28" t="s">
        <v>59</v>
      </c>
      <c r="C41" s="10" t="s">
        <v>1</v>
      </c>
      <c r="D41" s="10" t="s">
        <v>1</v>
      </c>
      <c r="E41" s="10" t="s">
        <v>1</v>
      </c>
      <c r="F41" s="11" t="s">
        <v>60</v>
      </c>
      <c r="G41" s="29" t="s">
        <v>60</v>
      </c>
    </row>
    <row r="42" spans="1:7" ht="12.95" customHeight="1">
      <c r="A42" s="1"/>
      <c r="B42" s="28" t="s">
        <v>58</v>
      </c>
      <c r="C42" s="10" t="s">
        <v>1</v>
      </c>
      <c r="D42" s="10" t="s">
        <v>1</v>
      </c>
      <c r="E42" s="10" t="s">
        <v>1</v>
      </c>
      <c r="F42" s="11" t="s">
        <v>60</v>
      </c>
      <c r="G42" s="29" t="s">
        <v>60</v>
      </c>
    </row>
    <row r="43" spans="1:7" ht="12.95" customHeight="1">
      <c r="A43" s="1"/>
      <c r="B43" s="28" t="s">
        <v>61</v>
      </c>
      <c r="C43" s="12" t="s">
        <v>1</v>
      </c>
      <c r="D43" s="10" t="s">
        <v>1</v>
      </c>
      <c r="E43" s="12" t="s">
        <v>1</v>
      </c>
      <c r="F43" s="9">
        <f>+F40</f>
        <v>506.65999999999991</v>
      </c>
      <c r="G43" s="27">
        <f>+G40</f>
        <v>0.97629999999999983</v>
      </c>
    </row>
    <row r="44" spans="1:7" ht="12.95" customHeight="1">
      <c r="A44" s="1"/>
      <c r="B44" s="28" t="s">
        <v>62</v>
      </c>
      <c r="C44" s="5" t="s">
        <v>1</v>
      </c>
      <c r="D44" s="10" t="s">
        <v>1</v>
      </c>
      <c r="E44" s="5" t="s">
        <v>1</v>
      </c>
      <c r="F44" s="13">
        <f>+F45-F43</f>
        <v>12.230000000000075</v>
      </c>
      <c r="G44" s="27">
        <f>+G45-G43</f>
        <v>2.3700000000000165E-2</v>
      </c>
    </row>
    <row r="45" spans="1:7" ht="12.95" customHeight="1" thickBot="1">
      <c r="A45" s="1"/>
      <c r="B45" s="30" t="s">
        <v>63</v>
      </c>
      <c r="C45" s="31" t="s">
        <v>1</v>
      </c>
      <c r="D45" s="31" t="s">
        <v>1</v>
      </c>
      <c r="E45" s="31" t="s">
        <v>1</v>
      </c>
      <c r="F45" s="32">
        <v>518.89</v>
      </c>
      <c r="G45" s="33">
        <v>1</v>
      </c>
    </row>
    <row r="46" spans="1:7">
      <c r="A46" s="1"/>
      <c r="B46" s="4" t="s">
        <v>1</v>
      </c>
      <c r="C46" s="1"/>
      <c r="D46" s="1"/>
      <c r="E46" s="1"/>
      <c r="F46" s="1"/>
      <c r="G46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4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131</v>
      </c>
      <c r="C7" s="5" t="s">
        <v>20</v>
      </c>
      <c r="D7" s="5" t="s">
        <v>11</v>
      </c>
      <c r="E7" s="7">
        <v>42701</v>
      </c>
      <c r="F7" s="8">
        <v>118.32</v>
      </c>
      <c r="G7" s="26">
        <f t="shared" ref="G7:G22" si="0">ROUND(F7/$F$33,4)</f>
        <v>0.18729999999999999</v>
      </c>
    </row>
    <row r="8" spans="1:7" ht="12.95" customHeight="1">
      <c r="A8" s="6"/>
      <c r="B8" s="25" t="s">
        <v>129</v>
      </c>
      <c r="C8" s="5" t="s">
        <v>10</v>
      </c>
      <c r="D8" s="5" t="s">
        <v>11</v>
      </c>
      <c r="E8" s="7">
        <v>7647</v>
      </c>
      <c r="F8" s="8">
        <v>110.29</v>
      </c>
      <c r="G8" s="26">
        <f t="shared" si="0"/>
        <v>0.17460000000000001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22523</v>
      </c>
      <c r="F9" s="8">
        <v>65.900000000000006</v>
      </c>
      <c r="G9" s="26">
        <f t="shared" si="0"/>
        <v>0.1043</v>
      </c>
    </row>
    <row r="10" spans="1:7" ht="12.95" customHeight="1">
      <c r="A10" s="6"/>
      <c r="B10" s="25" t="s">
        <v>142</v>
      </c>
      <c r="C10" s="5" t="s">
        <v>46</v>
      </c>
      <c r="D10" s="5" t="s">
        <v>11</v>
      </c>
      <c r="E10" s="7">
        <v>5492</v>
      </c>
      <c r="F10" s="8">
        <v>47.9</v>
      </c>
      <c r="G10" s="26">
        <f t="shared" si="0"/>
        <v>7.5800000000000006E-2</v>
      </c>
    </row>
    <row r="11" spans="1:7" ht="12.95" customHeight="1">
      <c r="A11" s="6"/>
      <c r="B11" s="25" t="s">
        <v>151</v>
      </c>
      <c r="C11" s="5" t="s">
        <v>74</v>
      </c>
      <c r="D11" s="5" t="s">
        <v>11</v>
      </c>
      <c r="E11" s="7">
        <v>3334</v>
      </c>
      <c r="F11" s="8">
        <v>46.99</v>
      </c>
      <c r="G11" s="26">
        <f t="shared" si="0"/>
        <v>7.4399999999999994E-2</v>
      </c>
    </row>
    <row r="12" spans="1:7" ht="12.95" customHeight="1">
      <c r="A12" s="6"/>
      <c r="B12" s="25" t="s">
        <v>133</v>
      </c>
      <c r="C12" s="5" t="s">
        <v>24</v>
      </c>
      <c r="D12" s="5" t="s">
        <v>11</v>
      </c>
      <c r="E12" s="7">
        <v>7908</v>
      </c>
      <c r="F12" s="8">
        <v>38.81</v>
      </c>
      <c r="G12" s="26">
        <f t="shared" si="0"/>
        <v>6.1400000000000003E-2</v>
      </c>
    </row>
    <row r="13" spans="1:7" ht="12.95" customHeight="1">
      <c r="A13" s="6"/>
      <c r="B13" s="25" t="s">
        <v>274</v>
      </c>
      <c r="C13" s="5" t="s">
        <v>275</v>
      </c>
      <c r="D13" s="5" t="s">
        <v>15</v>
      </c>
      <c r="E13" s="7">
        <v>20388</v>
      </c>
      <c r="F13" s="8">
        <v>32.14</v>
      </c>
      <c r="G13" s="26">
        <f t="shared" si="0"/>
        <v>5.0900000000000001E-2</v>
      </c>
    </row>
    <row r="14" spans="1:7" ht="12.95" customHeight="1">
      <c r="A14" s="6"/>
      <c r="B14" s="25" t="s">
        <v>168</v>
      </c>
      <c r="C14" s="5" t="s">
        <v>92</v>
      </c>
      <c r="D14" s="5" t="s">
        <v>11</v>
      </c>
      <c r="E14" s="7">
        <v>1635</v>
      </c>
      <c r="F14" s="8">
        <v>25.33</v>
      </c>
      <c r="G14" s="26">
        <f t="shared" si="0"/>
        <v>4.0099999999999997E-2</v>
      </c>
    </row>
    <row r="15" spans="1:7" ht="12.95" customHeight="1">
      <c r="A15" s="6"/>
      <c r="B15" s="25" t="s">
        <v>212</v>
      </c>
      <c r="C15" s="5" t="s">
        <v>213</v>
      </c>
      <c r="D15" s="5" t="s">
        <v>11</v>
      </c>
      <c r="E15" s="7">
        <v>11311</v>
      </c>
      <c r="F15" s="8">
        <v>17.05</v>
      </c>
      <c r="G15" s="26">
        <f t="shared" si="0"/>
        <v>2.7E-2</v>
      </c>
    </row>
    <row r="16" spans="1:7" ht="12.95" customHeight="1">
      <c r="A16" s="6"/>
      <c r="B16" s="25" t="s">
        <v>52</v>
      </c>
      <c r="C16" s="5" t="s">
        <v>53</v>
      </c>
      <c r="D16" s="5" t="s">
        <v>11</v>
      </c>
      <c r="E16" s="7">
        <v>9753</v>
      </c>
      <c r="F16" s="8">
        <v>16.87</v>
      </c>
      <c r="G16" s="26">
        <f t="shared" si="0"/>
        <v>2.6700000000000002E-2</v>
      </c>
    </row>
    <row r="17" spans="1:7" ht="12.95" customHeight="1">
      <c r="A17" s="6"/>
      <c r="B17" s="25" t="s">
        <v>216</v>
      </c>
      <c r="C17" s="5" t="s">
        <v>217</v>
      </c>
      <c r="D17" s="5" t="s">
        <v>15</v>
      </c>
      <c r="E17" s="7">
        <v>8375</v>
      </c>
      <c r="F17" s="8">
        <v>15.15</v>
      </c>
      <c r="G17" s="26">
        <f t="shared" si="0"/>
        <v>2.4E-2</v>
      </c>
    </row>
    <row r="18" spans="1:7" ht="12.95" customHeight="1">
      <c r="A18" s="6"/>
      <c r="B18" s="25" t="s">
        <v>238</v>
      </c>
      <c r="C18" s="5" t="s">
        <v>239</v>
      </c>
      <c r="D18" s="5" t="s">
        <v>15</v>
      </c>
      <c r="E18" s="7">
        <v>836</v>
      </c>
      <c r="F18" s="8">
        <v>13.85</v>
      </c>
      <c r="G18" s="26">
        <f t="shared" si="0"/>
        <v>2.1899999999999999E-2</v>
      </c>
    </row>
    <row r="19" spans="1:7" ht="12.95" customHeight="1">
      <c r="A19" s="6"/>
      <c r="B19" s="25" t="s">
        <v>263</v>
      </c>
      <c r="C19" s="5" t="s">
        <v>264</v>
      </c>
      <c r="D19" s="5" t="s">
        <v>11</v>
      </c>
      <c r="E19" s="7">
        <v>13352</v>
      </c>
      <c r="F19" s="8">
        <v>12.2</v>
      </c>
      <c r="G19" s="26">
        <f t="shared" si="0"/>
        <v>1.9300000000000001E-2</v>
      </c>
    </row>
    <row r="20" spans="1:7" ht="12.95" customHeight="1">
      <c r="A20" s="6"/>
      <c r="B20" s="25" t="s">
        <v>295</v>
      </c>
      <c r="C20" s="5" t="s">
        <v>296</v>
      </c>
      <c r="D20" s="5" t="s">
        <v>15</v>
      </c>
      <c r="E20" s="7">
        <v>1276</v>
      </c>
      <c r="F20" s="8">
        <v>9.2899999999999991</v>
      </c>
      <c r="G20" s="26">
        <f t="shared" si="0"/>
        <v>1.47E-2</v>
      </c>
    </row>
    <row r="21" spans="1:7" ht="12.95" customHeight="1">
      <c r="A21" s="6"/>
      <c r="B21" s="25" t="s">
        <v>226</v>
      </c>
      <c r="C21" s="5" t="s">
        <v>227</v>
      </c>
      <c r="D21" s="5" t="s">
        <v>15</v>
      </c>
      <c r="E21" s="7">
        <v>1494</v>
      </c>
      <c r="F21" s="8">
        <v>9.19</v>
      </c>
      <c r="G21" s="26">
        <f t="shared" si="0"/>
        <v>1.4500000000000001E-2</v>
      </c>
    </row>
    <row r="22" spans="1:7" ht="12.95" customHeight="1">
      <c r="A22" s="6"/>
      <c r="B22" s="25" t="s">
        <v>219</v>
      </c>
      <c r="C22" s="5" t="s">
        <v>196</v>
      </c>
      <c r="D22" s="5" t="s">
        <v>15</v>
      </c>
      <c r="E22" s="7">
        <v>7020</v>
      </c>
      <c r="F22" s="8">
        <v>8.67</v>
      </c>
      <c r="G22" s="26">
        <f t="shared" si="0"/>
        <v>1.37E-2</v>
      </c>
    </row>
    <row r="23" spans="1:7" ht="12.95" customHeight="1">
      <c r="A23" s="6"/>
      <c r="B23" s="25" t="s">
        <v>299</v>
      </c>
      <c r="C23" s="5" t="s">
        <v>300</v>
      </c>
      <c r="D23" s="5" t="s">
        <v>15</v>
      </c>
      <c r="E23" s="7">
        <v>1800</v>
      </c>
      <c r="F23" s="8">
        <v>6.54</v>
      </c>
      <c r="G23" s="26">
        <f t="shared" ref="G23:G25" si="1">ROUND(F23/$F$33,4)</f>
        <v>1.04E-2</v>
      </c>
    </row>
    <row r="24" spans="1:7" ht="12.95" customHeight="1">
      <c r="A24" s="6"/>
      <c r="B24" s="25" t="s">
        <v>287</v>
      </c>
      <c r="C24" s="5" t="s">
        <v>288</v>
      </c>
      <c r="D24" s="5" t="s">
        <v>11</v>
      </c>
      <c r="E24" s="7">
        <v>3944</v>
      </c>
      <c r="F24" s="8">
        <v>6.15</v>
      </c>
      <c r="G24" s="26">
        <f t="shared" si="1"/>
        <v>9.7000000000000003E-3</v>
      </c>
    </row>
    <row r="25" spans="1:7" ht="12.95" customHeight="1">
      <c r="A25" s="6"/>
      <c r="B25" s="25" t="s">
        <v>210</v>
      </c>
      <c r="C25" s="5" t="s">
        <v>211</v>
      </c>
      <c r="D25" s="5" t="s">
        <v>15</v>
      </c>
      <c r="E25" s="7">
        <v>128</v>
      </c>
      <c r="F25" s="8">
        <v>5.23</v>
      </c>
      <c r="G25" s="26">
        <f t="shared" si="1"/>
        <v>8.3000000000000001E-3</v>
      </c>
    </row>
    <row r="26" spans="1:7" ht="12.95" customHeight="1">
      <c r="A26" s="6"/>
      <c r="B26" s="25" t="s">
        <v>234</v>
      </c>
      <c r="C26" s="5" t="s">
        <v>235</v>
      </c>
      <c r="D26" s="5" t="s">
        <v>15</v>
      </c>
      <c r="E26" s="7">
        <v>146</v>
      </c>
      <c r="F26" s="8">
        <v>3.09</v>
      </c>
      <c r="G26" s="26">
        <f t="shared" ref="G26:G27" si="2">ROUND(F26/$F$33,4)</f>
        <v>4.8999999999999998E-3</v>
      </c>
    </row>
    <row r="27" spans="1:7" ht="12.95" customHeight="1">
      <c r="A27" s="6"/>
      <c r="B27" s="25" t="s">
        <v>155</v>
      </c>
      <c r="C27" s="5" t="s">
        <v>218</v>
      </c>
      <c r="D27" s="5" t="s">
        <v>15</v>
      </c>
      <c r="E27" s="7">
        <v>102</v>
      </c>
      <c r="F27" s="8">
        <v>1.2</v>
      </c>
      <c r="G27" s="26">
        <f t="shared" si="2"/>
        <v>1.9E-3</v>
      </c>
    </row>
    <row r="28" spans="1:7" ht="12.95" customHeight="1">
      <c r="A28" s="1"/>
      <c r="B28" s="23" t="s">
        <v>58</v>
      </c>
      <c r="C28" s="5" t="s">
        <v>1</v>
      </c>
      <c r="D28" s="5" t="s">
        <v>1</v>
      </c>
      <c r="E28" s="5" t="s">
        <v>1</v>
      </c>
      <c r="F28" s="9">
        <f>SUM(F7:F27)</f>
        <v>610.16</v>
      </c>
      <c r="G28" s="27">
        <f>SUM(G7:G27)</f>
        <v>0.96580000000000032</v>
      </c>
    </row>
    <row r="29" spans="1:7" ht="12.95" customHeight="1">
      <c r="A29" s="1"/>
      <c r="B29" s="28" t="s">
        <v>59</v>
      </c>
      <c r="C29" s="10" t="s">
        <v>1</v>
      </c>
      <c r="D29" s="10" t="s">
        <v>1</v>
      </c>
      <c r="E29" s="10" t="s">
        <v>1</v>
      </c>
      <c r="F29" s="11" t="s">
        <v>60</v>
      </c>
      <c r="G29" s="29" t="s">
        <v>60</v>
      </c>
    </row>
    <row r="30" spans="1:7" ht="12.95" customHeight="1">
      <c r="A30" s="1"/>
      <c r="B30" s="28" t="s">
        <v>58</v>
      </c>
      <c r="C30" s="10" t="s">
        <v>1</v>
      </c>
      <c r="D30" s="10" t="s">
        <v>1</v>
      </c>
      <c r="E30" s="10" t="s">
        <v>1</v>
      </c>
      <c r="F30" s="11" t="s">
        <v>60</v>
      </c>
      <c r="G30" s="29" t="s">
        <v>60</v>
      </c>
    </row>
    <row r="31" spans="1:7" ht="12.95" customHeight="1">
      <c r="A31" s="1"/>
      <c r="B31" s="28" t="s">
        <v>61</v>
      </c>
      <c r="C31" s="12" t="s">
        <v>1</v>
      </c>
      <c r="D31" s="10" t="s">
        <v>1</v>
      </c>
      <c r="E31" s="12" t="s">
        <v>1</v>
      </c>
      <c r="F31" s="9">
        <f>+F28</f>
        <v>610.16</v>
      </c>
      <c r="G31" s="27">
        <f>+G28</f>
        <v>0.96580000000000032</v>
      </c>
    </row>
    <row r="32" spans="1:7" ht="12.95" customHeight="1">
      <c r="A32" s="1"/>
      <c r="B32" s="28" t="s">
        <v>62</v>
      </c>
      <c r="C32" s="5" t="s">
        <v>1</v>
      </c>
      <c r="D32" s="10" t="s">
        <v>1</v>
      </c>
      <c r="E32" s="5" t="s">
        <v>1</v>
      </c>
      <c r="F32" s="13">
        <f>+F33-F31</f>
        <v>21.519999999999982</v>
      </c>
      <c r="G32" s="27">
        <f>+G33-G31</f>
        <v>3.4199999999999675E-2</v>
      </c>
    </row>
    <row r="33" spans="1:7" ht="12.95" customHeight="1" thickBot="1">
      <c r="A33" s="1"/>
      <c r="B33" s="30" t="s">
        <v>63</v>
      </c>
      <c r="C33" s="31" t="s">
        <v>1</v>
      </c>
      <c r="D33" s="31" t="s">
        <v>1</v>
      </c>
      <c r="E33" s="31" t="s">
        <v>1</v>
      </c>
      <c r="F33" s="32">
        <v>631.67999999999995</v>
      </c>
      <c r="G33" s="33">
        <v>1</v>
      </c>
    </row>
    <row r="34" spans="1:7">
      <c r="A34" s="1"/>
      <c r="B34" s="2"/>
      <c r="C34" s="1"/>
      <c r="D34" s="1"/>
      <c r="E34" s="1"/>
      <c r="F34" s="1"/>
      <c r="G34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184</v>
      </c>
      <c r="C7" s="5" t="s">
        <v>101</v>
      </c>
      <c r="D7" s="5" t="s">
        <v>77</v>
      </c>
      <c r="E7" s="7">
        <v>43614</v>
      </c>
      <c r="F7" s="8">
        <v>175.72</v>
      </c>
      <c r="G7" s="26">
        <f t="shared" ref="G7:G41" si="0">+ROUND(F7/$F$47,4)</f>
        <v>5.9200000000000003E-2</v>
      </c>
    </row>
    <row r="8" spans="1:7" ht="12.95" customHeight="1">
      <c r="A8" s="6"/>
      <c r="B8" s="25" t="s">
        <v>127</v>
      </c>
      <c r="C8" s="5" t="s">
        <v>12</v>
      </c>
      <c r="D8" s="5" t="s">
        <v>13</v>
      </c>
      <c r="E8" s="7">
        <v>17020</v>
      </c>
      <c r="F8" s="8">
        <v>173.74</v>
      </c>
      <c r="G8" s="26">
        <f t="shared" si="0"/>
        <v>5.8500000000000003E-2</v>
      </c>
    </row>
    <row r="9" spans="1:7" ht="12.95" customHeight="1">
      <c r="A9" s="6"/>
      <c r="B9" s="25" t="s">
        <v>192</v>
      </c>
      <c r="C9" s="5" t="s">
        <v>193</v>
      </c>
      <c r="D9" s="5" t="s">
        <v>77</v>
      </c>
      <c r="E9" s="7">
        <v>16878</v>
      </c>
      <c r="F9" s="8">
        <v>171.04</v>
      </c>
      <c r="G9" s="26">
        <f t="shared" si="0"/>
        <v>5.7599999999999998E-2</v>
      </c>
    </row>
    <row r="10" spans="1:7" ht="12.95" customHeight="1">
      <c r="A10" s="6"/>
      <c r="B10" s="25" t="s">
        <v>143</v>
      </c>
      <c r="C10" s="5" t="s">
        <v>30</v>
      </c>
      <c r="D10" s="5" t="s">
        <v>31</v>
      </c>
      <c r="E10" s="7">
        <v>2741</v>
      </c>
      <c r="F10" s="8">
        <v>165.13</v>
      </c>
      <c r="G10" s="26">
        <f t="shared" si="0"/>
        <v>5.5599999999999997E-2</v>
      </c>
    </row>
    <row r="11" spans="1:7" ht="12.95" customHeight="1">
      <c r="A11" s="6"/>
      <c r="B11" s="25" t="s">
        <v>134</v>
      </c>
      <c r="C11" s="5" t="s">
        <v>32</v>
      </c>
      <c r="D11" s="5" t="s">
        <v>13</v>
      </c>
      <c r="E11" s="7">
        <v>6698</v>
      </c>
      <c r="F11" s="8">
        <v>162.84</v>
      </c>
      <c r="G11" s="26">
        <f t="shared" si="0"/>
        <v>5.4899999999999997E-2</v>
      </c>
    </row>
    <row r="12" spans="1:7" ht="12.95" customHeight="1">
      <c r="A12" s="6"/>
      <c r="B12" s="25" t="s">
        <v>200</v>
      </c>
      <c r="C12" s="5" t="s">
        <v>201</v>
      </c>
      <c r="D12" s="5" t="s">
        <v>56</v>
      </c>
      <c r="E12" s="7">
        <v>9118</v>
      </c>
      <c r="F12" s="8">
        <v>144.68</v>
      </c>
      <c r="G12" s="26">
        <f t="shared" si="0"/>
        <v>4.87E-2</v>
      </c>
    </row>
    <row r="13" spans="1:7" ht="12.95" customHeight="1">
      <c r="A13" s="6"/>
      <c r="B13" s="25" t="s">
        <v>240</v>
      </c>
      <c r="C13" s="5" t="s">
        <v>241</v>
      </c>
      <c r="D13" s="5" t="s">
        <v>77</v>
      </c>
      <c r="E13" s="7">
        <v>17581</v>
      </c>
      <c r="F13" s="8">
        <v>134.93</v>
      </c>
      <c r="G13" s="26">
        <f t="shared" si="0"/>
        <v>4.5499999999999999E-2</v>
      </c>
    </row>
    <row r="14" spans="1:7" ht="12.95" customHeight="1">
      <c r="A14" s="6"/>
      <c r="B14" s="25" t="s">
        <v>224</v>
      </c>
      <c r="C14" s="5" t="s">
        <v>225</v>
      </c>
      <c r="D14" s="5" t="s">
        <v>69</v>
      </c>
      <c r="E14" s="7">
        <v>56071</v>
      </c>
      <c r="F14" s="8">
        <v>125.57</v>
      </c>
      <c r="G14" s="26">
        <f t="shared" si="0"/>
        <v>4.2299999999999997E-2</v>
      </c>
    </row>
    <row r="15" spans="1:7" ht="12.95" customHeight="1">
      <c r="A15" s="6"/>
      <c r="B15" s="25" t="s">
        <v>289</v>
      </c>
      <c r="C15" s="5" t="s">
        <v>55</v>
      </c>
      <c r="D15" s="5" t="s">
        <v>26</v>
      </c>
      <c r="E15" s="7">
        <v>18039</v>
      </c>
      <c r="F15" s="8">
        <v>124.05</v>
      </c>
      <c r="G15" s="26">
        <f t="shared" si="0"/>
        <v>4.1799999999999997E-2</v>
      </c>
    </row>
    <row r="16" spans="1:7" ht="12.95" customHeight="1">
      <c r="A16" s="6"/>
      <c r="B16" s="25" t="s">
        <v>157</v>
      </c>
      <c r="C16" s="5" t="s">
        <v>75</v>
      </c>
      <c r="D16" s="5" t="s">
        <v>72</v>
      </c>
      <c r="E16" s="7">
        <v>15959</v>
      </c>
      <c r="F16" s="8">
        <v>106.84</v>
      </c>
      <c r="G16" s="26">
        <f t="shared" si="0"/>
        <v>3.5999999999999997E-2</v>
      </c>
    </row>
    <row r="17" spans="1:7" ht="12.95" customHeight="1">
      <c r="A17" s="6"/>
      <c r="B17" s="25" t="s">
        <v>248</v>
      </c>
      <c r="C17" s="5" t="s">
        <v>249</v>
      </c>
      <c r="D17" s="5" t="s">
        <v>77</v>
      </c>
      <c r="E17" s="7">
        <v>63864</v>
      </c>
      <c r="F17" s="8">
        <v>102.85</v>
      </c>
      <c r="G17" s="26">
        <f t="shared" si="0"/>
        <v>3.4700000000000002E-2</v>
      </c>
    </row>
    <row r="18" spans="1:7" ht="12.95" customHeight="1">
      <c r="A18" s="6"/>
      <c r="B18" s="25" t="s">
        <v>139</v>
      </c>
      <c r="C18" s="5" t="s">
        <v>42</v>
      </c>
      <c r="D18" s="5" t="s">
        <v>23</v>
      </c>
      <c r="E18" s="7">
        <v>7946</v>
      </c>
      <c r="F18" s="8">
        <v>101</v>
      </c>
      <c r="G18" s="26">
        <f t="shared" si="0"/>
        <v>3.4000000000000002E-2</v>
      </c>
    </row>
    <row r="19" spans="1:7" ht="12.95" customHeight="1">
      <c r="A19" s="6"/>
      <c r="B19" s="25" t="s">
        <v>153</v>
      </c>
      <c r="C19" s="5" t="s">
        <v>68</v>
      </c>
      <c r="D19" s="5" t="s">
        <v>69</v>
      </c>
      <c r="E19" s="7">
        <v>26384</v>
      </c>
      <c r="F19" s="8">
        <v>98.36</v>
      </c>
      <c r="G19" s="26">
        <f t="shared" si="0"/>
        <v>3.3099999999999997E-2</v>
      </c>
    </row>
    <row r="20" spans="1:7" ht="12.95" customHeight="1">
      <c r="A20" s="6"/>
      <c r="B20" s="25" t="s">
        <v>190</v>
      </c>
      <c r="C20" s="5" t="s">
        <v>191</v>
      </c>
      <c r="D20" s="5" t="s">
        <v>33</v>
      </c>
      <c r="E20" s="7">
        <v>20087</v>
      </c>
      <c r="F20" s="8">
        <v>94.04</v>
      </c>
      <c r="G20" s="26">
        <f t="shared" si="0"/>
        <v>3.1699999999999999E-2</v>
      </c>
    </row>
    <row r="21" spans="1:7" ht="12.95" customHeight="1">
      <c r="A21" s="6"/>
      <c r="B21" s="25" t="s">
        <v>161</v>
      </c>
      <c r="C21" s="5" t="s">
        <v>87</v>
      </c>
      <c r="D21" s="5" t="s">
        <v>72</v>
      </c>
      <c r="E21" s="7">
        <v>2079</v>
      </c>
      <c r="F21" s="8">
        <v>82.95</v>
      </c>
      <c r="G21" s="26">
        <f t="shared" si="0"/>
        <v>2.7900000000000001E-2</v>
      </c>
    </row>
    <row r="22" spans="1:7" ht="12.95" customHeight="1">
      <c r="A22" s="6"/>
      <c r="B22" s="25" t="s">
        <v>194</v>
      </c>
      <c r="C22" s="5" t="s">
        <v>195</v>
      </c>
      <c r="D22" s="5" t="s">
        <v>26</v>
      </c>
      <c r="E22" s="7">
        <v>6584</v>
      </c>
      <c r="F22" s="8">
        <v>74.63</v>
      </c>
      <c r="G22" s="26">
        <f t="shared" si="0"/>
        <v>2.5100000000000001E-2</v>
      </c>
    </row>
    <row r="23" spans="1:7" ht="12.95" customHeight="1">
      <c r="A23" s="6"/>
      <c r="B23" s="25" t="s">
        <v>238</v>
      </c>
      <c r="C23" s="5" t="s">
        <v>239</v>
      </c>
      <c r="D23" s="5" t="s">
        <v>15</v>
      </c>
      <c r="E23" s="7">
        <v>4380</v>
      </c>
      <c r="F23" s="8">
        <v>72.59</v>
      </c>
      <c r="G23" s="26">
        <f t="shared" si="0"/>
        <v>2.4500000000000001E-2</v>
      </c>
    </row>
    <row r="24" spans="1:7" ht="12.95" customHeight="1">
      <c r="A24" s="6"/>
      <c r="B24" s="25" t="s">
        <v>171</v>
      </c>
      <c r="C24" s="5" t="s">
        <v>107</v>
      </c>
      <c r="D24" s="5" t="s">
        <v>41</v>
      </c>
      <c r="E24" s="7">
        <v>6277</v>
      </c>
      <c r="F24" s="8">
        <v>67.239999999999995</v>
      </c>
      <c r="G24" s="26">
        <f t="shared" si="0"/>
        <v>2.2700000000000001E-2</v>
      </c>
    </row>
    <row r="25" spans="1:7" ht="12.95" customHeight="1">
      <c r="A25" s="6"/>
      <c r="B25" s="25" t="s">
        <v>158</v>
      </c>
      <c r="C25" s="5" t="s">
        <v>71</v>
      </c>
      <c r="D25" s="5" t="s">
        <v>72</v>
      </c>
      <c r="E25" s="7">
        <v>381</v>
      </c>
      <c r="F25" s="8">
        <v>64.849999999999994</v>
      </c>
      <c r="G25" s="26">
        <f t="shared" si="0"/>
        <v>2.1899999999999999E-2</v>
      </c>
    </row>
    <row r="26" spans="1:7" ht="12.95" customHeight="1">
      <c r="A26" s="6"/>
      <c r="B26" s="25" t="s">
        <v>280</v>
      </c>
      <c r="C26" s="5" t="s">
        <v>281</v>
      </c>
      <c r="D26" s="5" t="s">
        <v>56</v>
      </c>
      <c r="E26" s="7">
        <v>11585</v>
      </c>
      <c r="F26" s="8">
        <v>63.43</v>
      </c>
      <c r="G26" s="26">
        <f t="shared" si="0"/>
        <v>2.1399999999999999E-2</v>
      </c>
    </row>
    <row r="27" spans="1:7" ht="12.95" customHeight="1">
      <c r="A27" s="6"/>
      <c r="B27" s="25" t="s">
        <v>160</v>
      </c>
      <c r="C27" s="5" t="s">
        <v>90</v>
      </c>
      <c r="D27" s="5" t="s">
        <v>26</v>
      </c>
      <c r="E27" s="7">
        <v>3635</v>
      </c>
      <c r="F27" s="8">
        <v>52.52</v>
      </c>
      <c r="G27" s="26">
        <f t="shared" si="0"/>
        <v>1.77E-2</v>
      </c>
    </row>
    <row r="28" spans="1:7" ht="12.95" customHeight="1">
      <c r="A28" s="6"/>
      <c r="B28" s="25" t="s">
        <v>148</v>
      </c>
      <c r="C28" s="5" t="s">
        <v>100</v>
      </c>
      <c r="D28" s="5" t="s">
        <v>26</v>
      </c>
      <c r="E28" s="7">
        <v>7827</v>
      </c>
      <c r="F28" s="8">
        <v>46.36</v>
      </c>
      <c r="G28" s="26">
        <f t="shared" si="0"/>
        <v>1.5599999999999999E-2</v>
      </c>
    </row>
    <row r="29" spans="1:7" ht="12.95" customHeight="1">
      <c r="A29" s="6"/>
      <c r="B29" s="25" t="s">
        <v>135</v>
      </c>
      <c r="C29" s="5" t="s">
        <v>51</v>
      </c>
      <c r="D29" s="5" t="s">
        <v>13</v>
      </c>
      <c r="E29" s="7">
        <v>5258</v>
      </c>
      <c r="F29" s="8">
        <v>45.9</v>
      </c>
      <c r="G29" s="26">
        <f t="shared" si="0"/>
        <v>1.55E-2</v>
      </c>
    </row>
    <row r="30" spans="1:7" ht="12.95" customHeight="1">
      <c r="A30" s="6"/>
      <c r="B30" s="25" t="s">
        <v>269</v>
      </c>
      <c r="C30" s="5" t="s">
        <v>270</v>
      </c>
      <c r="D30" s="5" t="s">
        <v>36</v>
      </c>
      <c r="E30" s="7">
        <v>3398</v>
      </c>
      <c r="F30" s="8">
        <v>43.48</v>
      </c>
      <c r="G30" s="26">
        <f t="shared" si="0"/>
        <v>1.47E-2</v>
      </c>
    </row>
    <row r="31" spans="1:7" ht="12.95" customHeight="1">
      <c r="A31" s="6"/>
      <c r="B31" s="25" t="s">
        <v>162</v>
      </c>
      <c r="C31" s="5" t="s">
        <v>86</v>
      </c>
      <c r="D31" s="5" t="s">
        <v>39</v>
      </c>
      <c r="E31" s="7">
        <v>1571</v>
      </c>
      <c r="F31" s="8">
        <v>37.39</v>
      </c>
      <c r="G31" s="26">
        <f t="shared" si="0"/>
        <v>1.26E-2</v>
      </c>
    </row>
    <row r="32" spans="1:7" ht="12.95" customHeight="1">
      <c r="A32" s="6"/>
      <c r="B32" s="25" t="s">
        <v>154</v>
      </c>
      <c r="C32" s="5" t="s">
        <v>67</v>
      </c>
      <c r="D32" s="5" t="s">
        <v>56</v>
      </c>
      <c r="E32" s="7">
        <v>3524</v>
      </c>
      <c r="F32" s="8">
        <v>36.68</v>
      </c>
      <c r="G32" s="26">
        <f t="shared" si="0"/>
        <v>1.24E-2</v>
      </c>
    </row>
    <row r="33" spans="1:7" ht="12.95" customHeight="1">
      <c r="A33" s="6"/>
      <c r="B33" s="25" t="s">
        <v>156</v>
      </c>
      <c r="C33" s="5" t="s">
        <v>70</v>
      </c>
      <c r="D33" s="5" t="s">
        <v>41</v>
      </c>
      <c r="E33" s="7">
        <v>949</v>
      </c>
      <c r="F33" s="8">
        <v>32.1</v>
      </c>
      <c r="G33" s="26">
        <f t="shared" si="0"/>
        <v>1.0800000000000001E-2</v>
      </c>
    </row>
    <row r="34" spans="1:7" ht="12.95" customHeight="1">
      <c r="A34" s="6"/>
      <c r="B34" s="25" t="s">
        <v>149</v>
      </c>
      <c r="C34" s="5" t="s">
        <v>76</v>
      </c>
      <c r="D34" s="5" t="s">
        <v>41</v>
      </c>
      <c r="E34" s="7">
        <v>1874</v>
      </c>
      <c r="F34" s="8">
        <v>31.3</v>
      </c>
      <c r="G34" s="26">
        <f t="shared" si="0"/>
        <v>1.0500000000000001E-2</v>
      </c>
    </row>
    <row r="35" spans="1:7" ht="12.95" customHeight="1">
      <c r="A35" s="6"/>
      <c r="B35" s="25" t="s">
        <v>163</v>
      </c>
      <c r="C35" s="5" t="s">
        <v>88</v>
      </c>
      <c r="D35" s="5" t="s">
        <v>13</v>
      </c>
      <c r="E35" s="7">
        <v>6559</v>
      </c>
      <c r="F35" s="8">
        <v>30.15</v>
      </c>
      <c r="G35" s="26">
        <f t="shared" si="0"/>
        <v>1.0200000000000001E-2</v>
      </c>
    </row>
    <row r="36" spans="1:7" ht="12.95" customHeight="1">
      <c r="A36" s="6"/>
      <c r="B36" s="25" t="s">
        <v>284</v>
      </c>
      <c r="C36" s="5" t="s">
        <v>285</v>
      </c>
      <c r="D36" s="5" t="s">
        <v>13</v>
      </c>
      <c r="E36" s="7">
        <v>13559</v>
      </c>
      <c r="F36" s="8">
        <v>29.11</v>
      </c>
      <c r="G36" s="26">
        <f t="shared" si="0"/>
        <v>9.7999999999999997E-3</v>
      </c>
    </row>
    <row r="37" spans="1:7" ht="12.95" customHeight="1">
      <c r="A37" s="6"/>
      <c r="B37" s="25" t="s">
        <v>282</v>
      </c>
      <c r="C37" s="5" t="s">
        <v>283</v>
      </c>
      <c r="D37" s="5" t="s">
        <v>41</v>
      </c>
      <c r="E37" s="7">
        <v>11740</v>
      </c>
      <c r="F37" s="8">
        <v>28.35</v>
      </c>
      <c r="G37" s="26">
        <f t="shared" si="0"/>
        <v>9.5999999999999992E-3</v>
      </c>
    </row>
    <row r="38" spans="1:7" ht="12.95" customHeight="1">
      <c r="A38" s="6"/>
      <c r="B38" s="25" t="s">
        <v>183</v>
      </c>
      <c r="C38" s="5" t="s">
        <v>95</v>
      </c>
      <c r="D38" s="5" t="s">
        <v>96</v>
      </c>
      <c r="E38" s="7">
        <v>227</v>
      </c>
      <c r="F38" s="8">
        <v>26.29</v>
      </c>
      <c r="G38" s="26">
        <f t="shared" si="0"/>
        <v>8.8999999999999999E-3</v>
      </c>
    </row>
    <row r="39" spans="1:7" ht="12.95" customHeight="1">
      <c r="A39" s="6"/>
      <c r="B39" s="25" t="s">
        <v>206</v>
      </c>
      <c r="C39" s="5" t="s">
        <v>207</v>
      </c>
      <c r="D39" s="5" t="s">
        <v>41</v>
      </c>
      <c r="E39" s="7">
        <v>2205</v>
      </c>
      <c r="F39" s="8">
        <v>22.01</v>
      </c>
      <c r="G39" s="26">
        <f t="shared" si="0"/>
        <v>7.4000000000000003E-3</v>
      </c>
    </row>
    <row r="40" spans="1:7" ht="12.95" customHeight="1">
      <c r="A40" s="6"/>
      <c r="B40" s="25" t="s">
        <v>167</v>
      </c>
      <c r="C40" s="5" t="s">
        <v>43</v>
      </c>
      <c r="D40" s="5" t="s">
        <v>44</v>
      </c>
      <c r="E40" s="7">
        <v>2135</v>
      </c>
      <c r="F40" s="8">
        <v>3.95</v>
      </c>
      <c r="G40" s="26">
        <f t="shared" si="0"/>
        <v>1.2999999999999999E-3</v>
      </c>
    </row>
    <row r="41" spans="1:7" ht="12.95" customHeight="1">
      <c r="A41" s="6"/>
      <c r="B41" s="25" t="s">
        <v>246</v>
      </c>
      <c r="C41" s="5" t="s">
        <v>247</v>
      </c>
      <c r="D41" s="5" t="s">
        <v>182</v>
      </c>
      <c r="E41" s="7">
        <v>1123</v>
      </c>
      <c r="F41" s="8">
        <v>1.93</v>
      </c>
      <c r="G41" s="26">
        <f t="shared" si="0"/>
        <v>6.9999999999999999E-4</v>
      </c>
    </row>
    <row r="42" spans="1:7" ht="12.95" customHeight="1">
      <c r="A42" s="1"/>
      <c r="B42" s="23" t="s">
        <v>58</v>
      </c>
      <c r="C42" s="5" t="s">
        <v>1</v>
      </c>
      <c r="D42" s="5" t="s">
        <v>1</v>
      </c>
      <c r="E42" s="5" t="s">
        <v>1</v>
      </c>
      <c r="F42" s="9">
        <f>SUM(F7:F41)</f>
        <v>2773.9999999999995</v>
      </c>
      <c r="G42" s="27">
        <f>SUM(G7:G41)</f>
        <v>0.93479999999999996</v>
      </c>
    </row>
    <row r="43" spans="1:7" ht="12.95" customHeight="1">
      <c r="A43" s="1"/>
      <c r="B43" s="23" t="s">
        <v>59</v>
      </c>
      <c r="C43" s="5" t="s">
        <v>1</v>
      </c>
      <c r="D43" s="5" t="s">
        <v>1</v>
      </c>
      <c r="E43" s="5" t="s">
        <v>1</v>
      </c>
      <c r="F43" s="11" t="s">
        <v>60</v>
      </c>
      <c r="G43" s="29" t="s">
        <v>60</v>
      </c>
    </row>
    <row r="44" spans="1:7" ht="12.95" customHeight="1">
      <c r="A44" s="1"/>
      <c r="B44" s="23" t="s">
        <v>58</v>
      </c>
      <c r="C44" s="5" t="s">
        <v>1</v>
      </c>
      <c r="D44" s="5" t="s">
        <v>1</v>
      </c>
      <c r="E44" s="5" t="s">
        <v>1</v>
      </c>
      <c r="F44" s="11" t="s">
        <v>60</v>
      </c>
      <c r="G44" s="29" t="s">
        <v>60</v>
      </c>
    </row>
    <row r="45" spans="1:7" ht="12.95" customHeight="1">
      <c r="A45" s="1"/>
      <c r="B45" s="28" t="s">
        <v>61</v>
      </c>
      <c r="C45" s="12" t="s">
        <v>1</v>
      </c>
      <c r="D45" s="10" t="s">
        <v>1</v>
      </c>
      <c r="E45" s="12" t="s">
        <v>1</v>
      </c>
      <c r="F45" s="9">
        <f>+F42</f>
        <v>2773.9999999999995</v>
      </c>
      <c r="G45" s="27">
        <f>+G42</f>
        <v>0.93479999999999996</v>
      </c>
    </row>
    <row r="46" spans="1:7" ht="12.95" customHeight="1">
      <c r="A46" s="1"/>
      <c r="B46" s="28" t="s">
        <v>62</v>
      </c>
      <c r="C46" s="5" t="s">
        <v>1</v>
      </c>
      <c r="D46" s="10" t="s">
        <v>1</v>
      </c>
      <c r="E46" s="5" t="s">
        <v>1</v>
      </c>
      <c r="F46" s="13">
        <f>+F47-F45</f>
        <v>193.87000000000035</v>
      </c>
      <c r="G46" s="27">
        <f>+G47-G45</f>
        <v>6.5200000000000036E-2</v>
      </c>
    </row>
    <row r="47" spans="1:7" ht="12.95" customHeight="1" thickBot="1">
      <c r="A47" s="1"/>
      <c r="B47" s="30" t="s">
        <v>63</v>
      </c>
      <c r="C47" s="31" t="s">
        <v>1</v>
      </c>
      <c r="D47" s="31" t="s">
        <v>1</v>
      </c>
      <c r="E47" s="31" t="s">
        <v>1</v>
      </c>
      <c r="F47" s="32">
        <v>2967.87</v>
      </c>
      <c r="G47" s="33">
        <v>1</v>
      </c>
    </row>
    <row r="48" spans="1:7">
      <c r="A48" s="1"/>
      <c r="B48" s="2" t="s">
        <v>64</v>
      </c>
      <c r="C48" s="1"/>
      <c r="D48" s="1"/>
      <c r="E48" s="1"/>
      <c r="F48" s="1"/>
      <c r="G48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7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286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81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82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83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265</v>
      </c>
      <c r="C7" s="5" t="s">
        <v>266</v>
      </c>
      <c r="D7" s="5" t="s">
        <v>202</v>
      </c>
      <c r="E7" s="7">
        <v>400000</v>
      </c>
      <c r="F7" s="8">
        <v>399.67</v>
      </c>
      <c r="G7" s="26">
        <f>+ROUND(F7/$F$15,4)</f>
        <v>4.4600000000000001E-2</v>
      </c>
    </row>
    <row r="8" spans="1:7" ht="12.95" customHeight="1">
      <c r="A8" s="1"/>
      <c r="B8" s="23" t="s">
        <v>58</v>
      </c>
      <c r="C8" s="5" t="s">
        <v>1</v>
      </c>
      <c r="D8" s="5" t="s">
        <v>1</v>
      </c>
      <c r="E8" s="5" t="s">
        <v>1</v>
      </c>
      <c r="F8" s="9">
        <f>SUM(F7:F7)</f>
        <v>399.67</v>
      </c>
      <c r="G8" s="27">
        <f>SUM(G7:G7)</f>
        <v>4.4600000000000001E-2</v>
      </c>
    </row>
    <row r="9" spans="1:7" ht="12.95" customHeight="1">
      <c r="A9" s="1"/>
      <c r="B9" s="28" t="s">
        <v>61</v>
      </c>
      <c r="C9" s="12" t="s">
        <v>1</v>
      </c>
      <c r="D9" s="10" t="s">
        <v>1</v>
      </c>
      <c r="E9" s="12" t="s">
        <v>1</v>
      </c>
      <c r="F9" s="9">
        <f>+F8</f>
        <v>399.67</v>
      </c>
      <c r="G9" s="27">
        <f>+G8</f>
        <v>4.4600000000000001E-2</v>
      </c>
    </row>
    <row r="10" spans="1:7" ht="12.95" customHeight="1">
      <c r="A10" s="1"/>
      <c r="B10" s="23" t="s">
        <v>84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203</v>
      </c>
      <c r="C11" s="5" t="s">
        <v>1</v>
      </c>
      <c r="D11" s="5" t="s">
        <v>64</v>
      </c>
      <c r="E11" s="7"/>
      <c r="F11" s="8">
        <v>8392.92</v>
      </c>
      <c r="G11" s="26">
        <f>+ROUND(F11/$F$15,4)</f>
        <v>0.93669999999999998</v>
      </c>
    </row>
    <row r="12" spans="1:7" ht="12.95" customHeight="1">
      <c r="A12" s="1"/>
      <c r="B12" s="23" t="s">
        <v>58</v>
      </c>
      <c r="C12" s="5" t="s">
        <v>1</v>
      </c>
      <c r="D12" s="5" t="s">
        <v>1</v>
      </c>
      <c r="E12" s="5" t="s">
        <v>1</v>
      </c>
      <c r="F12" s="9">
        <f>+F11</f>
        <v>8392.92</v>
      </c>
      <c r="G12" s="27">
        <f>+G11</f>
        <v>0.93669999999999998</v>
      </c>
    </row>
    <row r="13" spans="1:7" ht="12.95" customHeight="1">
      <c r="A13" s="1"/>
      <c r="B13" s="28" t="s">
        <v>61</v>
      </c>
      <c r="C13" s="12" t="s">
        <v>1</v>
      </c>
      <c r="D13" s="10" t="s">
        <v>1</v>
      </c>
      <c r="E13" s="12" t="s">
        <v>1</v>
      </c>
      <c r="F13" s="9">
        <f>+F12</f>
        <v>8392.92</v>
      </c>
      <c r="G13" s="27">
        <f>+G12</f>
        <v>0.93669999999999998</v>
      </c>
    </row>
    <row r="14" spans="1:7" ht="12.95" customHeight="1">
      <c r="A14" s="1"/>
      <c r="B14" s="28" t="s">
        <v>62</v>
      </c>
      <c r="C14" s="5" t="s">
        <v>1</v>
      </c>
      <c r="D14" s="10" t="s">
        <v>1</v>
      </c>
      <c r="E14" s="5" t="s">
        <v>1</v>
      </c>
      <c r="F14" s="13">
        <f>+F15-F13-F9</f>
        <v>167.61999999999904</v>
      </c>
      <c r="G14" s="27">
        <f>+G15-G13-G9</f>
        <v>1.8700000000000022E-2</v>
      </c>
    </row>
    <row r="15" spans="1:7" ht="12.95" customHeight="1" thickBot="1">
      <c r="A15" s="1"/>
      <c r="B15" s="30" t="s">
        <v>63</v>
      </c>
      <c r="C15" s="31" t="s">
        <v>1</v>
      </c>
      <c r="D15" s="31" t="s">
        <v>1</v>
      </c>
      <c r="E15" s="31" t="s">
        <v>1</v>
      </c>
      <c r="F15" s="32">
        <v>8960.2099999999991</v>
      </c>
      <c r="G15" s="33">
        <v>1</v>
      </c>
    </row>
    <row r="16" spans="1:7">
      <c r="A16" s="1"/>
      <c r="B16" s="2"/>
      <c r="C16" s="1"/>
      <c r="D16" s="1"/>
      <c r="E16" s="1"/>
      <c r="F16" s="1"/>
      <c r="G16" s="1"/>
    </row>
    <row r="17" spans="1:7">
      <c r="A17" s="1"/>
      <c r="B17" s="2"/>
      <c r="C17" s="1"/>
      <c r="D17" s="1"/>
      <c r="E17" s="1"/>
      <c r="F17" s="1"/>
      <c r="G17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2017-04-07T12:06:02Z</dcterms:modified>
</cp:coreProperties>
</file>