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urus\Facsheet\2017\June 17\"/>
    </mc:Choice>
  </mc:AlternateContent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71027"/>
</workbook>
</file>

<file path=xl/calcChain.xml><?xml version="1.0" encoding="utf-8"?>
<calcChain xmlns="http://schemas.openxmlformats.org/spreadsheetml/2006/main">
  <c r="G49" i="7" l="1"/>
  <c r="G48" i="7"/>
  <c r="G47" i="7"/>
  <c r="G46" i="7"/>
  <c r="G45" i="7"/>
  <c r="G44" i="7"/>
  <c r="G43" i="7"/>
  <c r="F47" i="8"/>
  <c r="G46" i="8"/>
  <c r="G45" i="8"/>
  <c r="G44" i="8"/>
  <c r="G43" i="8"/>
  <c r="G42" i="8"/>
  <c r="G41" i="8"/>
  <c r="G40" i="8"/>
  <c r="G39" i="8"/>
  <c r="G38" i="8"/>
  <c r="G37" i="8"/>
  <c r="G49" i="13"/>
  <c r="G48" i="13"/>
  <c r="G47" i="13"/>
  <c r="G46" i="13"/>
  <c r="G45" i="13"/>
  <c r="G44" i="13"/>
  <c r="G43" i="13"/>
  <c r="G51" i="4"/>
  <c r="G50" i="4"/>
  <c r="G49" i="4"/>
  <c r="G48" i="4"/>
  <c r="G47" i="4"/>
  <c r="G46" i="4"/>
  <c r="G45" i="4"/>
  <c r="G44" i="4"/>
  <c r="G43" i="4"/>
  <c r="G52" i="2"/>
  <c r="G51" i="2"/>
  <c r="G50" i="2"/>
  <c r="G49" i="2"/>
  <c r="G48" i="2"/>
  <c r="G47" i="2"/>
  <c r="G46" i="2"/>
  <c r="G45" i="2"/>
  <c r="G44" i="2"/>
  <c r="G39" i="1"/>
  <c r="G38" i="1"/>
  <c r="G37" i="1"/>
  <c r="G36" i="1"/>
  <c r="F50" i="7" l="1"/>
  <c r="G43" i="2"/>
  <c r="G42" i="2"/>
  <c r="F40" i="1"/>
  <c r="G6" i="6" l="1"/>
  <c r="G42" i="7"/>
  <c r="G41" i="7"/>
  <c r="F50" i="13"/>
  <c r="F52" i="4"/>
  <c r="F58" i="12" l="1"/>
  <c r="G25" i="5" l="1"/>
  <c r="G24" i="5"/>
  <c r="G23" i="5"/>
  <c r="G22" i="5" l="1"/>
  <c r="G21" i="5"/>
  <c r="G57" i="12"/>
  <c r="G56" i="12"/>
  <c r="G20" i="5" l="1"/>
  <c r="G19" i="5"/>
  <c r="G55" i="12" l="1"/>
  <c r="G54" i="12"/>
  <c r="G53" i="12"/>
  <c r="F7" i="3" l="1"/>
  <c r="F8" i="3" s="1"/>
  <c r="F9" i="3" s="1"/>
  <c r="G6" i="3"/>
  <c r="G7" i="3" s="1"/>
  <c r="G8" i="3" s="1"/>
  <c r="G9" i="3" s="1"/>
  <c r="F7" i="6"/>
  <c r="F8" i="6" s="1"/>
  <c r="F9" i="6" s="1"/>
  <c r="G7" i="6"/>
  <c r="G8" i="6" s="1"/>
  <c r="G9" i="6" s="1"/>
  <c r="F7" i="10"/>
  <c r="F8" i="10" s="1"/>
  <c r="F9" i="10" s="1"/>
  <c r="G6" i="10"/>
  <c r="G7" i="10" s="1"/>
  <c r="G8" i="10" s="1"/>
  <c r="G9" i="10" s="1"/>
  <c r="F7" i="9"/>
  <c r="F8" i="9" s="1"/>
  <c r="F9" i="9" s="1"/>
  <c r="G6" i="9"/>
  <c r="G7" i="9" s="1"/>
  <c r="G8" i="9" s="1"/>
  <c r="G9" i="9" s="1"/>
  <c r="F53" i="7"/>
  <c r="F54" i="7" s="1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50" i="7" s="1"/>
  <c r="F26" i="5"/>
  <c r="F29" i="5" s="1"/>
  <c r="F30" i="5" s="1"/>
  <c r="G18" i="5"/>
  <c r="G17" i="5"/>
  <c r="G16" i="5"/>
  <c r="G15" i="5"/>
  <c r="G14" i="5"/>
  <c r="G13" i="5"/>
  <c r="G12" i="5"/>
  <c r="G11" i="5"/>
  <c r="G10" i="5"/>
  <c r="G9" i="5"/>
  <c r="G8" i="5"/>
  <c r="G7" i="5"/>
  <c r="F50" i="8"/>
  <c r="F51" i="8" s="1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F5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F61" i="12"/>
  <c r="F62" i="12" s="1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47" i="8" l="1"/>
  <c r="G50" i="8" s="1"/>
  <c r="G51" i="8" s="1"/>
  <c r="G50" i="13"/>
  <c r="G58" i="12"/>
  <c r="G61" i="12" s="1"/>
  <c r="G62" i="12" s="1"/>
  <c r="F54" i="13"/>
  <c r="F55" i="13" s="1"/>
  <c r="G26" i="5"/>
  <c r="G29" i="5" s="1"/>
  <c r="G30" i="5" s="1"/>
  <c r="G53" i="7"/>
  <c r="G54" i="7" s="1"/>
  <c r="F55" i="4"/>
  <c r="F56" i="4" s="1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F53" i="2"/>
  <c r="F56" i="2" s="1"/>
  <c r="F57" i="2" s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43" i="1"/>
  <c r="F44" i="1" s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4" i="13" l="1"/>
  <c r="G55" i="13" s="1"/>
  <c r="G53" i="2"/>
  <c r="G56" i="2" s="1"/>
  <c r="G57" i="2" s="1"/>
  <c r="G40" i="1"/>
  <c r="G43" i="1" s="1"/>
  <c r="G44" i="1" s="1"/>
  <c r="G52" i="4"/>
  <c r="G55" i="4" s="1"/>
  <c r="G56" i="4" s="1"/>
</calcChain>
</file>

<file path=xl/sharedStrings.xml><?xml version="1.0" encoding="utf-8"?>
<sst xmlns="http://schemas.openxmlformats.org/spreadsheetml/2006/main" count="1479" uniqueCount="349">
  <si>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</si>
  <si>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</si>
  <si>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</si>
  <si>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</si>
  <si>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</si>
  <si>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</si>
  <si>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</si>
  <si>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</si>
  <si>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</si>
  <si>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</si>
  <si>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</si>
  <si>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</si>
  <si>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</si>
  <si>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</si>
  <si>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</si>
  <si>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</si>
  <si>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</si>
  <si>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</si>
  <si>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</si>
  <si>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</si>
  <si>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</si>
  <si>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</si>
  <si>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</si>
  <si>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</si>
  <si>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</si>
  <si>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</si>
  <si>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</si>
  <si>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</si>
  <si>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</si>
  <si>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INE585B01010</t>
  </si>
  <si>
    <t>Auto</t>
  </si>
  <si>
    <t>INE467B01029</t>
  </si>
  <si>
    <t>INE155A01022</t>
  </si>
  <si>
    <t>INE003A01024</t>
  </si>
  <si>
    <t>Industrial Capital Goods</t>
  </si>
  <si>
    <t>INE256A01028</t>
  </si>
  <si>
    <t>Media &amp; Entertainment</t>
  </si>
  <si>
    <t>Chemicals</t>
  </si>
  <si>
    <t>INE180A01020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</si>
  <si>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</si>
  <si>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</si>
  <si>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</si>
  <si>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</si>
  <si>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</si>
  <si>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</si>
  <si>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</si>
  <si>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</si>
  <si>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</si>
  <si>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</si>
  <si>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</si>
  <si>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</si>
  <si>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</si>
  <si>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</si>
  <si>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</si>
  <si>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</si>
  <si>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</si>
  <si>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</si>
  <si>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</si>
  <si>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</si>
  <si>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</si>
  <si>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</si>
  <si>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</si>
  <si>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</si>
  <si>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</si>
  <si>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</si>
  <si>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</si>
  <si>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</si>
  <si>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</si>
  <si>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</si>
  <si>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</si>
  <si>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</si>
  <si>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</si>
  <si>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</si>
  <si>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</si>
  <si>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</si>
  <si>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</si>
  <si>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</si>
  <si>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</si>
  <si>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</si>
  <si>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</si>
  <si>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</si>
  <si>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</si>
  <si>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</si>
  <si>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</si>
  <si>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</si>
  <si>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</si>
  <si>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TAURUS BANKING &amp; FINANCIAL SERVICES FUND</t>
  </si>
  <si>
    <t>INE528G01019</t>
  </si>
  <si>
    <t>TAURUS DYNAMIC INCOME FUND</t>
  </si>
  <si>
    <t>TAURUS ETHICAL FUND</t>
  </si>
  <si>
    <t>INE470A01017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</si>
  <si>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</si>
  <si>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</si>
  <si>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</si>
  <si>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</si>
  <si>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</si>
  <si>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</si>
  <si>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</si>
  <si>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</si>
  <si>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</si>
  <si>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</si>
  <si>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</si>
  <si>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</si>
  <si>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</si>
  <si>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</si>
  <si>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</si>
  <si>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</si>
  <si>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</si>
  <si>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</si>
  <si>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</si>
  <si>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</si>
  <si>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</si>
  <si>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</si>
  <si>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</si>
  <si>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</si>
  <si>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</si>
  <si>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</si>
  <si>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</si>
  <si>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</si>
  <si>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</si>
  <si>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</si>
  <si>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</si>
  <si>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</si>
  <si>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</si>
  <si>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</si>
  <si>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</si>
  <si>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</si>
  <si>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</si>
  <si>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</si>
  <si>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</si>
  <si>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</si>
  <si>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</si>
  <si>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</si>
  <si>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</si>
  <si>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</si>
  <si>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</si>
  <si>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</si>
  <si>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</si>
  <si>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</si>
  <si>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</si>
  <si>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</si>
  <si>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</si>
  <si>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</si>
  <si>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</si>
  <si>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</si>
  <si>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</si>
  <si>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</si>
  <si>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</si>
  <si>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</si>
  <si>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</si>
  <si>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</si>
  <si>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</si>
  <si>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</si>
  <si>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</si>
  <si>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</si>
  <si>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</si>
  <si>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</si>
  <si>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</si>
  <si>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</si>
  <si>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</si>
  <si>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</si>
  <si>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</si>
  <si>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</si>
  <si>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</si>
  <si>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</si>
  <si>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</si>
  <si>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</si>
  <si>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</si>
  <si>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</si>
  <si>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</si>
  <si>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</si>
  <si>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</si>
  <si>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</si>
  <si>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</si>
  <si>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</si>
  <si>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</si>
  <si>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</si>
  <si>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</si>
  <si>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</si>
  <si>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Max Financial Services Ltd.</t>
  </si>
  <si>
    <t>IN9155A01020</t>
  </si>
  <si>
    <t>Indraprastha Gas Ltd.</t>
  </si>
  <si>
    <t>INE203G01019</t>
  </si>
  <si>
    <t>Biocon Ltd.</t>
  </si>
  <si>
    <t>INE376G01013</t>
  </si>
  <si>
    <t>INE498L01015</t>
  </si>
  <si>
    <t>PTC India Ltd.</t>
  </si>
  <si>
    <t>INE877F01012</t>
  </si>
  <si>
    <t>Wellwin Industry Ltd. ** #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</si>
  <si>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</si>
  <si>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</si>
  <si>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</si>
  <si>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</si>
  <si>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</si>
  <si>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</si>
  <si>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</si>
  <si>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</si>
  <si>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</si>
  <si>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</si>
  <si>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</si>
  <si>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Rural Electrification Corporation Ltd.</t>
  </si>
  <si>
    <t>INE020B01018</t>
  </si>
  <si>
    <t>INE296A01024</t>
  </si>
  <si>
    <t>L&amp;T Finance Holdings Ltd.</t>
  </si>
  <si>
    <t>Canara Bank</t>
  </si>
  <si>
    <t>INE476A01014</t>
  </si>
  <si>
    <t>Exide Industries Ltd.</t>
  </si>
  <si>
    <t>INE302A01020</t>
  </si>
  <si>
    <t>Bharti Infratel Ltd.</t>
  </si>
  <si>
    <t>INE121J01017</t>
  </si>
  <si>
    <t>Telecom -  Equipment &amp; Accessories</t>
  </si>
  <si>
    <t>Nestle India Ltd.</t>
  </si>
  <si>
    <t>INE239A01016</t>
  </si>
  <si>
    <t>Credit Analysis and Research Ltd.</t>
  </si>
  <si>
    <t>INE752H01013</t>
  </si>
  <si>
    <t>Gujarat Gas Ltd.</t>
  </si>
  <si>
    <t>INE844O01022</t>
  </si>
  <si>
    <t>INE047A01021</t>
  </si>
  <si>
    <t>Tata Motors Ltd. A-DVR</t>
  </si>
  <si>
    <t>Tata Chemicals Ltd.</t>
  </si>
  <si>
    <t>INE092A01019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</si>
  <si>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</si>
  <si>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</si>
  <si>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</si>
  <si>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</si>
  <si>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</si>
  <si>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</si>
  <si>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</si>
  <si>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</si>
  <si>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</si>
  <si>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JK Lakshmi Cement Ltd.</t>
  </si>
  <si>
    <t>INE786A01032</t>
  </si>
  <si>
    <t>Eicher Motors Ltd.</t>
  </si>
  <si>
    <t>INE066A01013</t>
  </si>
  <si>
    <t>The Federal Bank Ltd.</t>
  </si>
  <si>
    <t>INE171A01029</t>
  </si>
  <si>
    <t>NHPC Ltd.</t>
  </si>
  <si>
    <t>INE848E01016</t>
  </si>
  <si>
    <t>ABB India Ltd.</t>
  </si>
  <si>
    <t>INE117A01022</t>
  </si>
  <si>
    <t>The Indian Hotels Company Ltd.</t>
  </si>
  <si>
    <t>INE053A01029</t>
  </si>
  <si>
    <t>Edelweiss Financial Services Ltd.</t>
  </si>
  <si>
    <t>INE532F01054</t>
  </si>
  <si>
    <t>Astral Poly Technik Ltd.</t>
  </si>
  <si>
    <t>INE006I01046</t>
  </si>
  <si>
    <t>Berger Paints India Ltd.</t>
  </si>
  <si>
    <t>INE463A01038</t>
  </si>
  <si>
    <t>Union Bank of India</t>
  </si>
  <si>
    <t>INE692A01016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</si>
  <si>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</si>
  <si>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</si>
  <si>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</si>
  <si>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</si>
  <si>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</si>
  <si>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</si>
  <si>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</si>
  <si>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</si>
  <si>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NCC Ltd.</t>
  </si>
  <si>
    <t>INE868B01028</t>
  </si>
  <si>
    <t>Aditya Birla Nuvo Ltd.</t>
  </si>
  <si>
    <t>INE069A01017</t>
  </si>
  <si>
    <t>Services</t>
  </si>
  <si>
    <t>The South Indian Bank Ltd.</t>
  </si>
  <si>
    <t>INE683A01023</t>
  </si>
  <si>
    <t>Apollo Hospitals Enterprise Ltd.</t>
  </si>
  <si>
    <t>INE437A01024</t>
  </si>
  <si>
    <t>Healthcare Services</t>
  </si>
  <si>
    <t>Solar Industries India Ltd.</t>
  </si>
  <si>
    <t>INE343H01029</t>
  </si>
  <si>
    <t>Tata Elxsi Ltd.</t>
  </si>
  <si>
    <t>INE670A01012</t>
  </si>
  <si>
    <t>Sadbhav Engineering Ltd.</t>
  </si>
  <si>
    <t>INE226H01026</t>
  </si>
  <si>
    <t>Repco Home Finance Ltd.</t>
  </si>
  <si>
    <t>INE612J01015</t>
  </si>
  <si>
    <t>Interglobe Aviation Ltd.</t>
  </si>
  <si>
    <t>INE646L01027</t>
  </si>
  <si>
    <t>Apollo Tyres Ltd.</t>
  </si>
  <si>
    <t>INE438A01022</t>
  </si>
  <si>
    <t>Gateway Distriparks Ltd.</t>
  </si>
  <si>
    <t>INE852F01015</t>
  </si>
  <si>
    <t>Havells India Ltd.</t>
  </si>
  <si>
    <t>INE176B01034</t>
  </si>
  <si>
    <t>Consumer Durables</t>
  </si>
  <si>
    <t>Vedanta Ltd.</t>
  </si>
  <si>
    <t>INE205A01025</t>
  </si>
  <si>
    <t>Commercial Services</t>
  </si>
  <si>
    <t>Larsen &amp; Toubro Infotech Ltd.</t>
  </si>
  <si>
    <t>INE214T01019</t>
  </si>
  <si>
    <t>Portfolio Statement as on Jun 30,2017</t>
  </si>
  <si>
    <t>Colgate Palmolive (India) Ltd.</t>
  </si>
  <si>
    <t>INE259A01022</t>
  </si>
  <si>
    <t>Mahindra &amp; Mahindra Financial Services Ltd.</t>
  </si>
  <si>
    <t>INE774D01024</t>
  </si>
  <si>
    <t>Coromandel International Ltd.</t>
  </si>
  <si>
    <t>INE169A01031</t>
  </si>
  <si>
    <t>Fertilisers</t>
  </si>
  <si>
    <t>Carborundum Universal Ltd.</t>
  </si>
  <si>
    <t>INE120A01034</t>
  </si>
  <si>
    <t>Titan Company Ltd.</t>
  </si>
  <si>
    <t>INE280A01028</t>
  </si>
  <si>
    <t>Ashok Leyland Ltd.</t>
  </si>
  <si>
    <t>INE208A01029</t>
  </si>
  <si>
    <t>The Karur Vysya Bank Ltd.</t>
  </si>
  <si>
    <t>INE036D01028</t>
  </si>
  <si>
    <t>Muthoot Finance Ltd.</t>
  </si>
  <si>
    <t>INE414G01012</t>
  </si>
  <si>
    <t>Manappuram Finance Ltd.</t>
  </si>
  <si>
    <t>INE522D01027</t>
  </si>
  <si>
    <t>Deepak Fertilizers and Petrochemicals Corporation Ltd.</t>
  </si>
  <si>
    <t>INE501A01019</t>
  </si>
  <si>
    <t>Sundaram Finance Ltd.</t>
  </si>
  <si>
    <t>INE660A01013</t>
  </si>
  <si>
    <t>Automotive Axles Ltd.</t>
  </si>
  <si>
    <t>INE449A01011</t>
  </si>
  <si>
    <t>Rallis India Ltd.</t>
  </si>
  <si>
    <t>INE613A01020</t>
  </si>
  <si>
    <t>Pesticides</t>
  </si>
  <si>
    <t>Bharat Bijlee Ltd.</t>
  </si>
  <si>
    <t>INE464A01028</t>
  </si>
  <si>
    <t>Nava Bharat Ventures Ltd.</t>
  </si>
  <si>
    <t>INE725A01022</t>
  </si>
  <si>
    <t>Dabur India Ltd.</t>
  </si>
  <si>
    <t>INE016A01026</t>
  </si>
  <si>
    <t>Rashtriya Chemicals and Fertilizers Ltd.</t>
  </si>
  <si>
    <t>INE027A01015</t>
  </si>
  <si>
    <t>Gujarat Mineral Development Corporation Ltd.</t>
  </si>
  <si>
    <t>INE131A01031</t>
  </si>
  <si>
    <t>NLC India Ltd.</t>
  </si>
  <si>
    <t>INE589A01014</t>
  </si>
  <si>
    <t>Greaves Cotton Ltd.</t>
  </si>
  <si>
    <t>INE224A01026</t>
  </si>
  <si>
    <t>KSB Pumps Ltd.</t>
  </si>
  <si>
    <t>INE999A01015</t>
  </si>
  <si>
    <t>Lakshmi Machine Works Ltd.</t>
  </si>
  <si>
    <t>INE269B01029</t>
  </si>
  <si>
    <t>Graphite India Ltd.</t>
  </si>
  <si>
    <t>INE371A01025</t>
  </si>
  <si>
    <t>Bayer Cropscience Ltd.</t>
  </si>
  <si>
    <t>INE462A01022</t>
  </si>
  <si>
    <t>Info Edge (India) Ltd.</t>
  </si>
  <si>
    <t>INE663F01024</t>
  </si>
  <si>
    <t>Page Industries Ltd.</t>
  </si>
  <si>
    <t>INE761H01022</t>
  </si>
  <si>
    <t>Textile Products</t>
  </si>
  <si>
    <t>Blue Star Ltd.</t>
  </si>
  <si>
    <t>INE472A01039</t>
  </si>
  <si>
    <t>Hotels, Resorts and Other Recreational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</si>
</sst>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;\(#,##0.00\)"/>
    <numFmt numFmtId="165" formatCode="#,##0.00%;\(#,##0.00\)%"/>
    <numFmt numFmtId="166" formatCode="#,##0.00%"/>
    <numFmt numFmtId="167" formatCode="\$0.00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  <xf numFmtId="167" fontId="2" fillId="0" borderId="20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6"/>
  <sheetViews>
    <sheetView tabSelected="1"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126</v>
      </c>
      <c r="C7" s="5" t="s">
        <v>45</v>
      </c>
      <c r="D7" s="5" t="s">
        <v>39</v>
      </c>
      <c r="E7" s="7">
        <v>195710</v>
      </c>
      <c r="F7" s="8">
        <v>633.80999999999995</v>
      </c>
      <c r="G7" s="26">
        <f t="shared" ref="G7:G39" si="0">+ROUND(F7/$F$45,4)</f>
        <v>8.43E-2</v>
      </c>
    </row>
    <row r="8" spans="1:7" ht="12.95" customHeight="1">
      <c r="A8" s="6"/>
      <c r="B8" s="25" t="s">
        <v>123</v>
      </c>
      <c r="C8" s="5" t="s">
        <v>10</v>
      </c>
      <c r="D8" s="5" t="s">
        <v>11</v>
      </c>
      <c r="E8" s="7">
        <v>36102</v>
      </c>
      <c r="F8" s="8">
        <v>596.5</v>
      </c>
      <c r="G8" s="26">
        <f t="shared" si="0"/>
        <v>7.9299999999999995E-2</v>
      </c>
    </row>
    <row r="9" spans="1:7" ht="12.95" customHeight="1">
      <c r="A9" s="6"/>
      <c r="B9" s="25" t="s">
        <v>119</v>
      </c>
      <c r="C9" s="5" t="s">
        <v>14</v>
      </c>
      <c r="D9" s="5" t="s">
        <v>15</v>
      </c>
      <c r="E9" s="7">
        <v>34378</v>
      </c>
      <c r="F9" s="8">
        <v>555.66999999999996</v>
      </c>
      <c r="G9" s="26">
        <f t="shared" si="0"/>
        <v>7.3899999999999993E-2</v>
      </c>
    </row>
    <row r="10" spans="1:7" ht="12.95" customHeight="1">
      <c r="A10" s="6"/>
      <c r="B10" s="25" t="s">
        <v>120</v>
      </c>
      <c r="C10" s="5" t="s">
        <v>16</v>
      </c>
      <c r="D10" s="5" t="s">
        <v>17</v>
      </c>
      <c r="E10" s="7">
        <v>37290</v>
      </c>
      <c r="F10" s="8">
        <v>514.70000000000005</v>
      </c>
      <c r="G10" s="26">
        <f t="shared" si="0"/>
        <v>6.8400000000000002E-2</v>
      </c>
    </row>
    <row r="11" spans="1:7" ht="12.95" customHeight="1">
      <c r="A11" s="6"/>
      <c r="B11" s="25" t="s">
        <v>125</v>
      </c>
      <c r="C11" s="5" t="s">
        <v>20</v>
      </c>
      <c r="D11" s="5" t="s">
        <v>11</v>
      </c>
      <c r="E11" s="7">
        <v>159393</v>
      </c>
      <c r="F11" s="8">
        <v>462.4</v>
      </c>
      <c r="G11" s="26">
        <f t="shared" si="0"/>
        <v>6.1499999999999999E-2</v>
      </c>
    </row>
    <row r="12" spans="1:7" ht="12.95" customHeight="1">
      <c r="A12" s="6"/>
      <c r="B12" s="25" t="s">
        <v>122</v>
      </c>
      <c r="C12" s="5" t="s">
        <v>18</v>
      </c>
      <c r="D12" s="5" t="s">
        <v>19</v>
      </c>
      <c r="E12" s="7">
        <v>23473</v>
      </c>
      <c r="F12" s="8">
        <v>396.18</v>
      </c>
      <c r="G12" s="26">
        <f t="shared" si="0"/>
        <v>5.2699999999999997E-2</v>
      </c>
    </row>
    <row r="13" spans="1:7" ht="12.95" customHeight="1">
      <c r="A13" s="6"/>
      <c r="B13" s="25" t="s">
        <v>136</v>
      </c>
      <c r="C13" s="5" t="s">
        <v>29</v>
      </c>
      <c r="D13" s="5" t="s">
        <v>30</v>
      </c>
      <c r="E13" s="7">
        <v>5047</v>
      </c>
      <c r="F13" s="8">
        <v>364.29</v>
      </c>
      <c r="G13" s="26">
        <f t="shared" si="0"/>
        <v>4.8399999999999999E-2</v>
      </c>
    </row>
    <row r="14" spans="1:7" ht="12.95" customHeight="1">
      <c r="A14" s="6"/>
      <c r="B14" s="25" t="s">
        <v>154</v>
      </c>
      <c r="C14" s="5" t="s">
        <v>82</v>
      </c>
      <c r="D14" s="5" t="s">
        <v>70</v>
      </c>
      <c r="E14" s="7">
        <v>8145</v>
      </c>
      <c r="F14" s="8">
        <v>322.81</v>
      </c>
      <c r="G14" s="26">
        <f t="shared" si="0"/>
        <v>4.2900000000000001E-2</v>
      </c>
    </row>
    <row r="15" spans="1:7" ht="12.95" customHeight="1">
      <c r="A15" s="6"/>
      <c r="B15" s="25" t="s">
        <v>157</v>
      </c>
      <c r="C15" s="5" t="s">
        <v>92</v>
      </c>
      <c r="D15" s="5" t="s">
        <v>30</v>
      </c>
      <c r="E15" s="7">
        <v>10884</v>
      </c>
      <c r="F15" s="8">
        <v>303.72000000000003</v>
      </c>
      <c r="G15" s="26">
        <f t="shared" si="0"/>
        <v>4.0399999999999998E-2</v>
      </c>
    </row>
    <row r="16" spans="1:7" ht="12.95" customHeight="1">
      <c r="A16" s="6"/>
      <c r="B16" s="25" t="s">
        <v>143</v>
      </c>
      <c r="C16" s="5" t="s">
        <v>35</v>
      </c>
      <c r="D16" s="5" t="s">
        <v>36</v>
      </c>
      <c r="E16" s="7">
        <v>43925</v>
      </c>
      <c r="F16" s="8">
        <v>215.96</v>
      </c>
      <c r="G16" s="26">
        <f t="shared" si="0"/>
        <v>2.87E-2</v>
      </c>
    </row>
    <row r="17" spans="1:7" ht="12.95" customHeight="1">
      <c r="A17" s="6"/>
      <c r="B17" s="25" t="s">
        <v>152</v>
      </c>
      <c r="C17" s="5" t="s">
        <v>84</v>
      </c>
      <c r="D17" s="5" t="s">
        <v>30</v>
      </c>
      <c r="E17" s="7">
        <v>16023</v>
      </c>
      <c r="F17" s="8">
        <v>215.93</v>
      </c>
      <c r="G17" s="26">
        <f t="shared" si="0"/>
        <v>2.87E-2</v>
      </c>
    </row>
    <row r="18" spans="1:7" ht="12.95" customHeight="1">
      <c r="A18" s="6"/>
      <c r="B18" s="25" t="s">
        <v>135</v>
      </c>
      <c r="C18" s="5" t="s">
        <v>44</v>
      </c>
      <c r="D18" s="5" t="s">
        <v>11</v>
      </c>
      <c r="E18" s="7">
        <v>20041</v>
      </c>
      <c r="F18" s="8">
        <v>191.48</v>
      </c>
      <c r="G18" s="26">
        <f t="shared" si="0"/>
        <v>2.5499999999999998E-2</v>
      </c>
    </row>
    <row r="19" spans="1:7" ht="12.95" customHeight="1">
      <c r="A19" s="6"/>
      <c r="B19" s="25" t="s">
        <v>144</v>
      </c>
      <c r="C19" s="5" t="s">
        <v>71</v>
      </c>
      <c r="D19" s="5" t="s">
        <v>11</v>
      </c>
      <c r="E19" s="7">
        <v>11751</v>
      </c>
      <c r="F19" s="8">
        <v>173.91</v>
      </c>
      <c r="G19" s="26">
        <f t="shared" si="0"/>
        <v>2.3099999999999999E-2</v>
      </c>
    </row>
    <row r="20" spans="1:7" ht="12.95" customHeight="1">
      <c r="A20" s="6"/>
      <c r="B20" s="25" t="s">
        <v>291</v>
      </c>
      <c r="C20" s="5" t="s">
        <v>292</v>
      </c>
      <c r="D20" s="5" t="s">
        <v>39</v>
      </c>
      <c r="E20" s="7">
        <v>15250</v>
      </c>
      <c r="F20" s="8">
        <v>169.52</v>
      </c>
      <c r="G20" s="26">
        <f t="shared" si="0"/>
        <v>2.2499999999999999E-2</v>
      </c>
    </row>
    <row r="21" spans="1:7" ht="12.95" customHeight="1">
      <c r="A21" s="6"/>
      <c r="B21" s="25" t="s">
        <v>50</v>
      </c>
      <c r="C21" s="5" t="s">
        <v>51</v>
      </c>
      <c r="D21" s="5" t="s">
        <v>11</v>
      </c>
      <c r="E21" s="7">
        <v>104853</v>
      </c>
      <c r="F21" s="8">
        <v>168.92</v>
      </c>
      <c r="G21" s="26">
        <f t="shared" si="0"/>
        <v>2.2499999999999999E-2</v>
      </c>
    </row>
    <row r="22" spans="1:7" ht="12.95" customHeight="1">
      <c r="A22" s="6"/>
      <c r="B22" s="25" t="s">
        <v>21</v>
      </c>
      <c r="C22" s="5" t="s">
        <v>22</v>
      </c>
      <c r="D22" s="5" t="s">
        <v>11</v>
      </c>
      <c r="E22" s="7">
        <v>60305</v>
      </c>
      <c r="F22" s="8">
        <v>164.99</v>
      </c>
      <c r="G22" s="26">
        <f t="shared" si="0"/>
        <v>2.1899999999999999E-2</v>
      </c>
    </row>
    <row r="23" spans="1:7" ht="12.95" customHeight="1">
      <c r="A23" s="6"/>
      <c r="B23" s="25" t="s">
        <v>166</v>
      </c>
      <c r="C23" s="5" t="s">
        <v>217</v>
      </c>
      <c r="D23" s="5" t="s">
        <v>70</v>
      </c>
      <c r="E23" s="7">
        <v>12746</v>
      </c>
      <c r="F23" s="8">
        <v>158.13</v>
      </c>
      <c r="G23" s="26">
        <f t="shared" si="0"/>
        <v>2.1000000000000001E-2</v>
      </c>
    </row>
    <row r="24" spans="1:7" ht="12.95" customHeight="1">
      <c r="A24" s="6"/>
      <c r="B24" s="25" t="s">
        <v>128</v>
      </c>
      <c r="C24" s="5" t="s">
        <v>31</v>
      </c>
      <c r="D24" s="5" t="s">
        <v>13</v>
      </c>
      <c r="E24" s="7">
        <v>6672</v>
      </c>
      <c r="F24" s="8">
        <v>157.75</v>
      </c>
      <c r="G24" s="26">
        <f t="shared" si="0"/>
        <v>2.1000000000000001E-2</v>
      </c>
    </row>
    <row r="25" spans="1:7" ht="12.95" customHeight="1">
      <c r="A25" s="6"/>
      <c r="B25" s="25" t="s">
        <v>169</v>
      </c>
      <c r="C25" s="5" t="s">
        <v>113</v>
      </c>
      <c r="D25" s="5" t="s">
        <v>112</v>
      </c>
      <c r="E25" s="7">
        <v>79173</v>
      </c>
      <c r="F25" s="8">
        <v>150.86000000000001</v>
      </c>
      <c r="G25" s="26">
        <f t="shared" si="0"/>
        <v>2.01E-2</v>
      </c>
    </row>
    <row r="26" spans="1:7" ht="12.95" customHeight="1">
      <c r="A26" s="6"/>
      <c r="B26" s="25" t="s">
        <v>147</v>
      </c>
      <c r="C26" s="5" t="s">
        <v>65</v>
      </c>
      <c r="D26" s="5" t="s">
        <v>54</v>
      </c>
      <c r="E26" s="7">
        <v>12160</v>
      </c>
      <c r="F26" s="8">
        <v>132.76</v>
      </c>
      <c r="G26" s="26">
        <f t="shared" si="0"/>
        <v>1.77E-2</v>
      </c>
    </row>
    <row r="27" spans="1:7" ht="12.95" customHeight="1">
      <c r="A27" s="6"/>
      <c r="B27" s="25" t="s">
        <v>171</v>
      </c>
      <c r="C27" s="5" t="s">
        <v>102</v>
      </c>
      <c r="D27" s="5" t="s">
        <v>103</v>
      </c>
      <c r="E27" s="7">
        <v>62389</v>
      </c>
      <c r="F27" s="8">
        <v>131.36000000000001</v>
      </c>
      <c r="G27" s="26">
        <f t="shared" si="0"/>
        <v>1.7500000000000002E-2</v>
      </c>
    </row>
    <row r="28" spans="1:7" ht="12.95" customHeight="1">
      <c r="A28" s="6"/>
      <c r="B28" s="25" t="s">
        <v>293</v>
      </c>
      <c r="C28" s="5" t="s">
        <v>294</v>
      </c>
      <c r="D28" s="5" t="s">
        <v>15</v>
      </c>
      <c r="E28" s="7">
        <v>33378</v>
      </c>
      <c r="F28" s="8">
        <v>115.2</v>
      </c>
      <c r="G28" s="26">
        <f t="shared" si="0"/>
        <v>1.5299999999999999E-2</v>
      </c>
    </row>
    <row r="29" spans="1:7" ht="12.95" customHeight="1">
      <c r="A29" s="6"/>
      <c r="B29" s="25" t="s">
        <v>295</v>
      </c>
      <c r="C29" s="5" t="s">
        <v>296</v>
      </c>
      <c r="D29" s="5" t="s">
        <v>297</v>
      </c>
      <c r="E29" s="7">
        <v>26587</v>
      </c>
      <c r="F29" s="8">
        <v>111.16</v>
      </c>
      <c r="G29" s="26">
        <f t="shared" si="0"/>
        <v>1.4800000000000001E-2</v>
      </c>
    </row>
    <row r="30" spans="1:7" ht="12.95" customHeight="1">
      <c r="A30" s="6"/>
      <c r="B30" s="25" t="s">
        <v>140</v>
      </c>
      <c r="C30" s="5" t="s">
        <v>32</v>
      </c>
      <c r="D30" s="5" t="s">
        <v>30</v>
      </c>
      <c r="E30" s="7">
        <v>23939</v>
      </c>
      <c r="F30" s="8">
        <v>103.54</v>
      </c>
      <c r="G30" s="26">
        <f t="shared" si="0"/>
        <v>1.38E-2</v>
      </c>
    </row>
    <row r="31" spans="1:7" ht="12.95" customHeight="1">
      <c r="A31" s="6"/>
      <c r="B31" s="25" t="s">
        <v>200</v>
      </c>
      <c r="C31" s="5" t="s">
        <v>201</v>
      </c>
      <c r="D31" s="5" t="s">
        <v>15</v>
      </c>
      <c r="E31" s="7">
        <v>60419</v>
      </c>
      <c r="F31" s="8">
        <v>103.53</v>
      </c>
      <c r="G31" s="26">
        <f t="shared" si="0"/>
        <v>1.38E-2</v>
      </c>
    </row>
    <row r="32" spans="1:7" ht="12.95" customHeight="1">
      <c r="A32" s="6"/>
      <c r="B32" s="25" t="s">
        <v>298</v>
      </c>
      <c r="C32" s="5" t="s">
        <v>299</v>
      </c>
      <c r="D32" s="5" t="s">
        <v>54</v>
      </c>
      <c r="E32" s="7">
        <v>30757</v>
      </c>
      <c r="F32" s="8">
        <v>99.98</v>
      </c>
      <c r="G32" s="26">
        <f t="shared" si="0"/>
        <v>1.3299999999999999E-2</v>
      </c>
    </row>
    <row r="33" spans="1:8" ht="12.95" customHeight="1">
      <c r="A33" s="6"/>
      <c r="B33" s="25" t="s">
        <v>300</v>
      </c>
      <c r="C33" s="5" t="s">
        <v>301</v>
      </c>
      <c r="D33" s="5" t="s">
        <v>284</v>
      </c>
      <c r="E33" s="7">
        <v>18982</v>
      </c>
      <c r="F33" s="8">
        <v>99.39</v>
      </c>
      <c r="G33" s="26">
        <f t="shared" si="0"/>
        <v>1.32E-2</v>
      </c>
    </row>
    <row r="34" spans="1:8" ht="12.95" customHeight="1">
      <c r="A34" s="6"/>
      <c r="B34" s="25" t="s">
        <v>121</v>
      </c>
      <c r="C34" s="5" t="s">
        <v>12</v>
      </c>
      <c r="D34" s="5" t="s">
        <v>13</v>
      </c>
      <c r="E34" s="7">
        <v>9877</v>
      </c>
      <c r="F34" s="8">
        <v>92.41</v>
      </c>
      <c r="G34" s="26">
        <f t="shared" si="0"/>
        <v>1.23E-2</v>
      </c>
    </row>
    <row r="35" spans="1:8" ht="12.95" customHeight="1">
      <c r="A35" s="6"/>
      <c r="B35" s="25" t="s">
        <v>151</v>
      </c>
      <c r="C35" s="5" t="s">
        <v>69</v>
      </c>
      <c r="D35" s="5" t="s">
        <v>70</v>
      </c>
      <c r="E35" s="7">
        <v>520</v>
      </c>
      <c r="F35" s="8">
        <v>88.11</v>
      </c>
      <c r="G35" s="26">
        <f t="shared" si="0"/>
        <v>1.17E-2</v>
      </c>
    </row>
    <row r="36" spans="1:8" ht="12.95" customHeight="1">
      <c r="A36" s="6"/>
      <c r="B36" s="25" t="s">
        <v>208</v>
      </c>
      <c r="C36" s="5" t="s">
        <v>209</v>
      </c>
      <c r="D36" s="5" t="s">
        <v>210</v>
      </c>
      <c r="E36" s="7">
        <v>23098</v>
      </c>
      <c r="F36" s="8">
        <v>86.5</v>
      </c>
      <c r="G36" s="26">
        <f t="shared" si="0"/>
        <v>1.15E-2</v>
      </c>
    </row>
    <row r="37" spans="1:8" ht="12.95" customHeight="1">
      <c r="A37" s="6"/>
      <c r="B37" s="25" t="s">
        <v>172</v>
      </c>
      <c r="C37" s="5" t="s">
        <v>107</v>
      </c>
      <c r="D37" s="5" t="s">
        <v>108</v>
      </c>
      <c r="E37" s="7">
        <v>14427</v>
      </c>
      <c r="F37" s="8">
        <v>78.53</v>
      </c>
      <c r="G37" s="26">
        <f t="shared" si="0"/>
        <v>1.04E-2</v>
      </c>
    </row>
    <row r="38" spans="1:8" ht="12.95" customHeight="1">
      <c r="A38" s="6"/>
      <c r="B38" s="25" t="s">
        <v>302</v>
      </c>
      <c r="C38" s="5" t="s">
        <v>303</v>
      </c>
      <c r="D38" s="5" t="s">
        <v>30</v>
      </c>
      <c r="E38" s="7">
        <v>83428</v>
      </c>
      <c r="F38" s="8">
        <v>78.3</v>
      </c>
      <c r="G38" s="26">
        <f t="shared" si="0"/>
        <v>1.04E-2</v>
      </c>
    </row>
    <row r="39" spans="1:8" ht="12.95" customHeight="1">
      <c r="A39" s="6"/>
      <c r="B39" s="25" t="s">
        <v>248</v>
      </c>
      <c r="C39" s="5" t="s">
        <v>249</v>
      </c>
      <c r="D39" s="5" t="s">
        <v>11</v>
      </c>
      <c r="E39" s="7">
        <v>43001</v>
      </c>
      <c r="F39" s="8">
        <v>63.34</v>
      </c>
      <c r="G39" s="26">
        <f t="shared" si="0"/>
        <v>8.3999999999999995E-3</v>
      </c>
    </row>
    <row r="40" spans="1:8" ht="12.95" customHeight="1">
      <c r="A40" s="1"/>
      <c r="B40" s="35" t="s">
        <v>56</v>
      </c>
      <c r="C40" s="34" t="s">
        <v>1</v>
      </c>
      <c r="D40" s="34" t="s">
        <v>1</v>
      </c>
      <c r="E40" s="34" t="s">
        <v>1</v>
      </c>
      <c r="F40" s="9">
        <f>SUM(F7:F39)</f>
        <v>7301.6399999999985</v>
      </c>
      <c r="G40" s="27">
        <f>SUM(G7:G39)</f>
        <v>0.97089999999999987</v>
      </c>
    </row>
    <row r="41" spans="1:8" ht="12.95" customHeight="1">
      <c r="A41" s="1"/>
      <c r="B41" s="28" t="s">
        <v>57</v>
      </c>
      <c r="C41" s="10" t="s">
        <v>1</v>
      </c>
      <c r="D41" s="10" t="s">
        <v>1</v>
      </c>
      <c r="E41" s="10" t="s">
        <v>1</v>
      </c>
      <c r="F41" s="11" t="s">
        <v>58</v>
      </c>
      <c r="G41" s="29" t="s">
        <v>58</v>
      </c>
    </row>
    <row r="42" spans="1:8" ht="12.95" customHeight="1">
      <c r="A42" s="1"/>
      <c r="B42" s="28" t="s">
        <v>56</v>
      </c>
      <c r="C42" s="10" t="s">
        <v>1</v>
      </c>
      <c r="D42" s="10" t="s">
        <v>1</v>
      </c>
      <c r="E42" s="10" t="s">
        <v>1</v>
      </c>
      <c r="F42" s="11" t="s">
        <v>58</v>
      </c>
      <c r="G42" s="29" t="s">
        <v>58</v>
      </c>
    </row>
    <row r="43" spans="1:8" ht="12.95" customHeight="1">
      <c r="A43" s="1"/>
      <c r="B43" s="28" t="s">
        <v>59</v>
      </c>
      <c r="C43" s="12" t="s">
        <v>1</v>
      </c>
      <c r="D43" s="10" t="s">
        <v>1</v>
      </c>
      <c r="E43" s="12" t="s">
        <v>1</v>
      </c>
      <c r="F43" s="9">
        <f>+F40</f>
        <v>7301.6399999999985</v>
      </c>
      <c r="G43" s="27">
        <f>+G40</f>
        <v>0.97089999999999987</v>
      </c>
    </row>
    <row r="44" spans="1:8" ht="12.95" customHeight="1">
      <c r="A44" s="1"/>
      <c r="B44" s="28" t="s">
        <v>60</v>
      </c>
      <c r="C44" s="5" t="s">
        <v>1</v>
      </c>
      <c r="D44" s="10" t="s">
        <v>1</v>
      </c>
      <c r="E44" s="5" t="s">
        <v>1</v>
      </c>
      <c r="F44" s="13">
        <f>+F45-F43</f>
        <v>218.47000000000116</v>
      </c>
      <c r="G44" s="27">
        <f>+G45-G43</f>
        <v>2.9100000000000126E-2</v>
      </c>
      <c r="H44" s="15"/>
    </row>
    <row r="45" spans="1:8" ht="12.95" customHeight="1" thickBot="1">
      <c r="A45" s="1"/>
      <c r="B45" s="30" t="s">
        <v>61</v>
      </c>
      <c r="C45" s="31" t="s">
        <v>1</v>
      </c>
      <c r="D45" s="31" t="s">
        <v>1</v>
      </c>
      <c r="E45" s="31" t="s">
        <v>1</v>
      </c>
      <c r="F45" s="32">
        <v>7520.11</v>
      </c>
      <c r="G45" s="33">
        <v>1</v>
      </c>
    </row>
    <row r="46" spans="1:8">
      <c r="A46" s="1"/>
      <c r="B46" s="2"/>
      <c r="C46" s="1"/>
      <c r="D46" s="1"/>
      <c r="E46" s="1"/>
      <c r="F46" s="1"/>
      <c r="G46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99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8" ht="33" customHeight="1">
      <c r="A4" s="1"/>
      <c r="B4" s="19" t="s">
        <v>2</v>
      </c>
      <c r="C4" s="20" t="s">
        <v>3</v>
      </c>
      <c r="D4" s="21" t="s">
        <v>78</v>
      </c>
      <c r="E4" s="21" t="s">
        <v>5</v>
      </c>
      <c r="F4" s="21" t="s">
        <v>6</v>
      </c>
      <c r="G4" s="22" t="s">
        <v>7</v>
      </c>
    </row>
    <row r="5" spans="1:8" ht="12.95" customHeight="1">
      <c r="A5" s="1"/>
      <c r="B5" s="23" t="s">
        <v>79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8" ht="12.95" customHeight="1">
      <c r="A6" s="6"/>
      <c r="B6" s="25" t="s">
        <v>191</v>
      </c>
      <c r="C6" s="5" t="s">
        <v>1</v>
      </c>
      <c r="D6" s="5" t="s">
        <v>62</v>
      </c>
      <c r="E6" s="7"/>
      <c r="F6" s="8">
        <v>1744.61</v>
      </c>
      <c r="G6" s="26">
        <f>+ROUND(F6/$F$10,4)</f>
        <v>0.99490000000000001</v>
      </c>
    </row>
    <row r="7" spans="1:8" ht="12.95" customHeight="1">
      <c r="A7" s="1"/>
      <c r="B7" s="23" t="s">
        <v>56</v>
      </c>
      <c r="C7" s="5" t="s">
        <v>1</v>
      </c>
      <c r="D7" s="5" t="s">
        <v>1</v>
      </c>
      <c r="E7" s="5" t="s">
        <v>1</v>
      </c>
      <c r="F7" s="9">
        <f>+F6</f>
        <v>1744.61</v>
      </c>
      <c r="G7" s="27">
        <f>+G6</f>
        <v>0.99490000000000001</v>
      </c>
    </row>
    <row r="8" spans="1:8" ht="12.95" customHeight="1">
      <c r="A8" s="1"/>
      <c r="B8" s="28" t="s">
        <v>59</v>
      </c>
      <c r="C8" s="12" t="s">
        <v>1</v>
      </c>
      <c r="D8" s="10" t="s">
        <v>1</v>
      </c>
      <c r="E8" s="12" t="s">
        <v>1</v>
      </c>
      <c r="F8" s="9">
        <f>+F7</f>
        <v>1744.61</v>
      </c>
      <c r="G8" s="27">
        <f>+G7</f>
        <v>0.99490000000000001</v>
      </c>
    </row>
    <row r="9" spans="1:8" ht="12.95" customHeight="1">
      <c r="A9" s="1"/>
      <c r="B9" s="28" t="s">
        <v>60</v>
      </c>
      <c r="C9" s="5" t="s">
        <v>1</v>
      </c>
      <c r="D9" s="10" t="s">
        <v>1</v>
      </c>
      <c r="E9" s="5" t="s">
        <v>1</v>
      </c>
      <c r="F9" s="13">
        <f>+F10-F8</f>
        <v>8.9000000000000909</v>
      </c>
      <c r="G9" s="27">
        <f>+G10-G8</f>
        <v>5.0999999999999934E-3</v>
      </c>
      <c r="H9" s="15"/>
    </row>
    <row r="10" spans="1:8" ht="12.95" customHeight="1" thickBot="1">
      <c r="A10" s="1"/>
      <c r="B10" s="30" t="s">
        <v>61</v>
      </c>
      <c r="C10" s="31" t="s">
        <v>1</v>
      </c>
      <c r="D10" s="31" t="s">
        <v>1</v>
      </c>
      <c r="E10" s="31" t="s">
        <v>1</v>
      </c>
      <c r="F10" s="32">
        <v>1753.51</v>
      </c>
      <c r="G10" s="33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41.7109375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78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79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191</v>
      </c>
      <c r="C6" s="5"/>
      <c r="D6" s="5" t="s">
        <v>62</v>
      </c>
      <c r="E6" s="7"/>
      <c r="F6" s="8">
        <v>346.23</v>
      </c>
      <c r="G6" s="26">
        <f>+ROUND(F6/$F$10,4)</f>
        <v>0.98419999999999996</v>
      </c>
    </row>
    <row r="7" spans="1:7" ht="12.95" customHeight="1">
      <c r="A7" s="1"/>
      <c r="B7" s="23" t="s">
        <v>56</v>
      </c>
      <c r="C7" s="5" t="s">
        <v>1</v>
      </c>
      <c r="D7" s="5" t="s">
        <v>1</v>
      </c>
      <c r="E7" s="5" t="s">
        <v>1</v>
      </c>
      <c r="F7" s="9">
        <f>+F6</f>
        <v>346.23</v>
      </c>
      <c r="G7" s="27">
        <f>+G6</f>
        <v>0.98419999999999996</v>
      </c>
    </row>
    <row r="8" spans="1:7" ht="12.95" customHeight="1">
      <c r="A8" s="1"/>
      <c r="B8" s="28" t="s">
        <v>59</v>
      </c>
      <c r="C8" s="12" t="s">
        <v>1</v>
      </c>
      <c r="D8" s="10" t="s">
        <v>1</v>
      </c>
      <c r="E8" s="12" t="s">
        <v>1</v>
      </c>
      <c r="F8" s="9">
        <f>+F7</f>
        <v>346.23</v>
      </c>
      <c r="G8" s="27">
        <f>+G7</f>
        <v>0.98419999999999996</v>
      </c>
    </row>
    <row r="9" spans="1:7" ht="12.95" customHeight="1">
      <c r="A9" s="1"/>
      <c r="B9" s="28" t="s">
        <v>60</v>
      </c>
      <c r="C9" s="5" t="s">
        <v>1</v>
      </c>
      <c r="D9" s="10" t="s">
        <v>1</v>
      </c>
      <c r="E9" s="5" t="s">
        <v>1</v>
      </c>
      <c r="F9" s="13">
        <f>+F10-F8</f>
        <v>5.5600000000000023</v>
      </c>
      <c r="G9" s="27">
        <f>+G10-G8</f>
        <v>1.5800000000000036E-2</v>
      </c>
    </row>
    <row r="10" spans="1:7" ht="12.95" customHeight="1" thickBot="1">
      <c r="A10" s="1"/>
      <c r="B10" s="30" t="s">
        <v>61</v>
      </c>
      <c r="C10" s="31" t="s">
        <v>1</v>
      </c>
      <c r="D10" s="31" t="s">
        <v>1</v>
      </c>
      <c r="E10" s="31" t="s">
        <v>1</v>
      </c>
      <c r="F10" s="32">
        <v>351.79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78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79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191</v>
      </c>
      <c r="C6" s="5" t="s">
        <v>1</v>
      </c>
      <c r="D6" s="5" t="s">
        <v>62</v>
      </c>
      <c r="E6" s="7"/>
      <c r="F6" s="8">
        <v>3545.58</v>
      </c>
      <c r="G6" s="26">
        <f>+ROUND(F6/$F$10,4)</f>
        <v>0.99309999999999998</v>
      </c>
    </row>
    <row r="7" spans="1:7" ht="12.95" customHeight="1">
      <c r="A7" s="1"/>
      <c r="B7" s="23" t="s">
        <v>56</v>
      </c>
      <c r="C7" s="5" t="s">
        <v>1</v>
      </c>
      <c r="D7" s="5" t="s">
        <v>1</v>
      </c>
      <c r="E7" s="5" t="s">
        <v>1</v>
      </c>
      <c r="F7" s="9">
        <f>+F6</f>
        <v>3545.58</v>
      </c>
      <c r="G7" s="27">
        <f>+G6</f>
        <v>0.99309999999999998</v>
      </c>
    </row>
    <row r="8" spans="1:7" ht="12.95" customHeight="1">
      <c r="A8" s="1"/>
      <c r="B8" s="28" t="s">
        <v>59</v>
      </c>
      <c r="C8" s="12" t="s">
        <v>1</v>
      </c>
      <c r="D8" s="10" t="s">
        <v>1</v>
      </c>
      <c r="E8" s="12" t="s">
        <v>1</v>
      </c>
      <c r="F8" s="9">
        <f>+F7</f>
        <v>3545.58</v>
      </c>
      <c r="G8" s="27">
        <f>+G7</f>
        <v>0.99309999999999998</v>
      </c>
    </row>
    <row r="9" spans="1:7" ht="12.95" customHeight="1">
      <c r="A9" s="1"/>
      <c r="B9" s="28" t="s">
        <v>60</v>
      </c>
      <c r="C9" s="5" t="s">
        <v>1</v>
      </c>
      <c r="D9" s="10" t="s">
        <v>1</v>
      </c>
      <c r="E9" s="5" t="s">
        <v>1</v>
      </c>
      <c r="F9" s="13">
        <f>+F10-F8</f>
        <v>24.710000000000036</v>
      </c>
      <c r="G9" s="27">
        <f>+G10-G8</f>
        <v>6.9000000000000172E-3</v>
      </c>
    </row>
    <row r="10" spans="1:7" ht="12.95" customHeight="1" thickBot="1">
      <c r="A10" s="1"/>
      <c r="B10" s="30" t="s">
        <v>61</v>
      </c>
      <c r="C10" s="31" t="s">
        <v>1</v>
      </c>
      <c r="D10" s="31" t="s">
        <v>1</v>
      </c>
      <c r="E10" s="31" t="s">
        <v>1</v>
      </c>
      <c r="F10" s="32">
        <v>3570.29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9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63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203</v>
      </c>
      <c r="C7" s="5" t="s">
        <v>185</v>
      </c>
      <c r="D7" s="5" t="s">
        <v>15</v>
      </c>
      <c r="E7" s="7">
        <v>151180</v>
      </c>
      <c r="F7" s="8">
        <v>217.25</v>
      </c>
      <c r="G7" s="26">
        <f t="shared" ref="G7:G43" si="0">ROUND(F7/$F$58,4)</f>
        <v>4.99E-2</v>
      </c>
    </row>
    <row r="8" spans="1:7" ht="12.95" customHeight="1">
      <c r="A8" s="6"/>
      <c r="B8" s="25" t="s">
        <v>219</v>
      </c>
      <c r="C8" s="5" t="s">
        <v>220</v>
      </c>
      <c r="D8" s="5" t="s">
        <v>37</v>
      </c>
      <c r="E8" s="7">
        <v>35286</v>
      </c>
      <c r="F8" s="8">
        <v>213.6</v>
      </c>
      <c r="G8" s="26">
        <f t="shared" si="0"/>
        <v>4.9000000000000002E-2</v>
      </c>
    </row>
    <row r="9" spans="1:7" ht="12.95" customHeight="1">
      <c r="A9" s="6"/>
      <c r="B9" s="25" t="s">
        <v>145</v>
      </c>
      <c r="C9" s="5" t="s">
        <v>64</v>
      </c>
      <c r="D9" s="5" t="s">
        <v>39</v>
      </c>
      <c r="E9" s="7">
        <v>31291</v>
      </c>
      <c r="F9" s="8">
        <v>199.26</v>
      </c>
      <c r="G9" s="26">
        <f t="shared" si="0"/>
        <v>4.5699999999999998E-2</v>
      </c>
    </row>
    <row r="10" spans="1:7" ht="12.95" customHeight="1">
      <c r="A10" s="6"/>
      <c r="B10" s="25" t="s">
        <v>131</v>
      </c>
      <c r="C10" s="5" t="s">
        <v>251</v>
      </c>
      <c r="D10" s="5" t="s">
        <v>34</v>
      </c>
      <c r="E10" s="7">
        <v>107688</v>
      </c>
      <c r="F10" s="8">
        <v>173.75</v>
      </c>
      <c r="G10" s="26">
        <f t="shared" si="0"/>
        <v>3.9899999999999998E-2</v>
      </c>
    </row>
    <row r="11" spans="1:7" ht="12.95" customHeight="1">
      <c r="A11" s="6"/>
      <c r="B11" s="25" t="s">
        <v>260</v>
      </c>
      <c r="C11" s="5" t="s">
        <v>261</v>
      </c>
      <c r="D11" s="5" t="s">
        <v>262</v>
      </c>
      <c r="E11" s="7">
        <v>8719</v>
      </c>
      <c r="F11" s="8">
        <v>161.97</v>
      </c>
      <c r="G11" s="26">
        <f t="shared" si="0"/>
        <v>3.7199999999999997E-2</v>
      </c>
    </row>
    <row r="12" spans="1:7" ht="12.95" customHeight="1">
      <c r="A12" s="6"/>
      <c r="B12" s="25" t="s">
        <v>263</v>
      </c>
      <c r="C12" s="5" t="s">
        <v>264</v>
      </c>
      <c r="D12" s="5" t="s">
        <v>11</v>
      </c>
      <c r="E12" s="7">
        <v>563460</v>
      </c>
      <c r="F12" s="8">
        <v>156.63999999999999</v>
      </c>
      <c r="G12" s="26">
        <f t="shared" si="0"/>
        <v>3.5999999999999997E-2</v>
      </c>
    </row>
    <row r="13" spans="1:7" ht="12.95" customHeight="1">
      <c r="A13" s="6"/>
      <c r="B13" s="25" t="s">
        <v>146</v>
      </c>
      <c r="C13" s="5" t="s">
        <v>66</v>
      </c>
      <c r="D13" s="5" t="s">
        <v>67</v>
      </c>
      <c r="E13" s="7">
        <v>31353</v>
      </c>
      <c r="F13" s="8">
        <v>144.19</v>
      </c>
      <c r="G13" s="26">
        <f t="shared" si="0"/>
        <v>3.3099999999999997E-2</v>
      </c>
    </row>
    <row r="14" spans="1:7" ht="12.95" customHeight="1">
      <c r="A14" s="6"/>
      <c r="B14" s="25" t="s">
        <v>258</v>
      </c>
      <c r="C14" s="5" t="s">
        <v>259</v>
      </c>
      <c r="D14" s="5" t="s">
        <v>19</v>
      </c>
      <c r="E14" s="7">
        <v>159156</v>
      </c>
      <c r="F14" s="8">
        <v>139.26</v>
      </c>
      <c r="G14" s="26">
        <f t="shared" si="0"/>
        <v>3.2000000000000001E-2</v>
      </c>
    </row>
    <row r="15" spans="1:7" ht="12.95" customHeight="1">
      <c r="A15" s="6"/>
      <c r="B15" s="25" t="s">
        <v>150</v>
      </c>
      <c r="C15" s="5" t="s">
        <v>72</v>
      </c>
      <c r="D15" s="5" t="s">
        <v>70</v>
      </c>
      <c r="E15" s="7">
        <v>19911</v>
      </c>
      <c r="F15" s="8">
        <v>137.94999999999999</v>
      </c>
      <c r="G15" s="26">
        <f t="shared" si="0"/>
        <v>3.1699999999999999E-2</v>
      </c>
    </row>
    <row r="16" spans="1:7" ht="12.95" customHeight="1">
      <c r="A16" s="6"/>
      <c r="B16" s="25" t="s">
        <v>138</v>
      </c>
      <c r="C16" s="5" t="s">
        <v>25</v>
      </c>
      <c r="D16" s="5" t="s">
        <v>26</v>
      </c>
      <c r="E16" s="7">
        <v>4673</v>
      </c>
      <c r="F16" s="8">
        <v>130.79</v>
      </c>
      <c r="G16" s="26">
        <f t="shared" si="0"/>
        <v>0.03</v>
      </c>
    </row>
    <row r="17" spans="1:7" ht="12.95" customHeight="1">
      <c r="A17" s="6"/>
      <c r="B17" s="25" t="s">
        <v>133</v>
      </c>
      <c r="C17" s="5" t="s">
        <v>40</v>
      </c>
      <c r="D17" s="5" t="s">
        <v>23</v>
      </c>
      <c r="E17" s="7">
        <v>11210</v>
      </c>
      <c r="F17" s="8">
        <v>128.43</v>
      </c>
      <c r="G17" s="26">
        <f t="shared" si="0"/>
        <v>2.9499999999999998E-2</v>
      </c>
    </row>
    <row r="18" spans="1:7" ht="12.95" customHeight="1">
      <c r="A18" s="6"/>
      <c r="B18" s="25" t="s">
        <v>223</v>
      </c>
      <c r="C18" s="5" t="s">
        <v>224</v>
      </c>
      <c r="D18" s="5" t="s">
        <v>67</v>
      </c>
      <c r="E18" s="7">
        <v>183</v>
      </c>
      <c r="F18" s="8">
        <v>125.04</v>
      </c>
      <c r="G18" s="26">
        <f t="shared" si="0"/>
        <v>2.87E-2</v>
      </c>
    </row>
    <row r="19" spans="1:7" ht="12.95" customHeight="1">
      <c r="A19" s="6"/>
      <c r="B19" s="25" t="s">
        <v>240</v>
      </c>
      <c r="C19" s="5" t="s">
        <v>241</v>
      </c>
      <c r="D19" s="5" t="s">
        <v>348</v>
      </c>
      <c r="E19" s="7">
        <v>86537</v>
      </c>
      <c r="F19" s="8">
        <v>115.4</v>
      </c>
      <c r="G19" s="26">
        <f t="shared" si="0"/>
        <v>2.6499999999999999E-2</v>
      </c>
    </row>
    <row r="20" spans="1:7" ht="12.95" customHeight="1">
      <c r="A20" s="6"/>
      <c r="B20" s="25" t="s">
        <v>221</v>
      </c>
      <c r="C20" s="5" t="s">
        <v>222</v>
      </c>
      <c r="D20" s="5" t="s">
        <v>74</v>
      </c>
      <c r="E20" s="7">
        <v>64415</v>
      </c>
      <c r="F20" s="8">
        <v>113.76</v>
      </c>
      <c r="G20" s="26">
        <f t="shared" si="0"/>
        <v>2.6100000000000002E-2</v>
      </c>
    </row>
    <row r="21" spans="1:7" ht="12.95" customHeight="1">
      <c r="A21" s="6"/>
      <c r="B21" s="25" t="s">
        <v>200</v>
      </c>
      <c r="C21" s="5" t="s">
        <v>201</v>
      </c>
      <c r="D21" s="5" t="s">
        <v>15</v>
      </c>
      <c r="E21" s="7">
        <v>64918</v>
      </c>
      <c r="F21" s="8">
        <v>111.24</v>
      </c>
      <c r="G21" s="26">
        <f t="shared" si="0"/>
        <v>2.5499999999999998E-2</v>
      </c>
    </row>
    <row r="22" spans="1:7" ht="12.95" customHeight="1">
      <c r="A22" s="6"/>
      <c r="B22" s="25" t="s">
        <v>177</v>
      </c>
      <c r="C22" s="5" t="s">
        <v>95</v>
      </c>
      <c r="D22" s="5" t="s">
        <v>74</v>
      </c>
      <c r="E22" s="7">
        <v>24781</v>
      </c>
      <c r="F22" s="8">
        <v>106.94</v>
      </c>
      <c r="G22" s="26">
        <f t="shared" si="0"/>
        <v>2.4500000000000001E-2</v>
      </c>
    </row>
    <row r="23" spans="1:7" ht="12.95" customHeight="1">
      <c r="A23" s="6"/>
      <c r="B23" s="25" t="s">
        <v>252</v>
      </c>
      <c r="C23" s="5" t="s">
        <v>253</v>
      </c>
      <c r="D23" s="5" t="s">
        <v>175</v>
      </c>
      <c r="E23" s="7">
        <v>20432</v>
      </c>
      <c r="F23" s="8">
        <v>106.14</v>
      </c>
      <c r="G23" s="26">
        <f t="shared" si="0"/>
        <v>2.4400000000000002E-2</v>
      </c>
    </row>
    <row r="24" spans="1:7" ht="12.95" customHeight="1">
      <c r="A24" s="6"/>
      <c r="B24" s="25" t="s">
        <v>139</v>
      </c>
      <c r="C24" s="5" t="s">
        <v>33</v>
      </c>
      <c r="D24" s="5" t="s">
        <v>34</v>
      </c>
      <c r="E24" s="7">
        <v>7392</v>
      </c>
      <c r="F24" s="8">
        <v>98.61</v>
      </c>
      <c r="G24" s="26">
        <f t="shared" si="0"/>
        <v>2.2599999999999999E-2</v>
      </c>
    </row>
    <row r="25" spans="1:7" ht="12.95" customHeight="1">
      <c r="A25" s="6"/>
      <c r="B25" s="25" t="s">
        <v>181</v>
      </c>
      <c r="C25" s="5" t="s">
        <v>182</v>
      </c>
      <c r="D25" s="5" t="s">
        <v>74</v>
      </c>
      <c r="E25" s="7">
        <v>9101</v>
      </c>
      <c r="F25" s="8">
        <v>96.48</v>
      </c>
      <c r="G25" s="26">
        <f t="shared" si="0"/>
        <v>2.2100000000000002E-2</v>
      </c>
    </row>
    <row r="26" spans="1:7" ht="12.95" customHeight="1">
      <c r="A26" s="6"/>
      <c r="B26" s="25" t="s">
        <v>206</v>
      </c>
      <c r="C26" s="5" t="s">
        <v>207</v>
      </c>
      <c r="D26" s="5" t="s">
        <v>67</v>
      </c>
      <c r="E26" s="7">
        <v>42910</v>
      </c>
      <c r="F26" s="8">
        <v>94.38</v>
      </c>
      <c r="G26" s="26">
        <f t="shared" si="0"/>
        <v>2.1700000000000001E-2</v>
      </c>
    </row>
    <row r="27" spans="1:7" ht="12.95" customHeight="1">
      <c r="A27" s="6"/>
      <c r="B27" s="25" t="s">
        <v>192</v>
      </c>
      <c r="C27" s="5" t="s">
        <v>193</v>
      </c>
      <c r="D27" s="5" t="s">
        <v>112</v>
      </c>
      <c r="E27" s="7">
        <v>35150</v>
      </c>
      <c r="F27" s="8">
        <v>92.39</v>
      </c>
      <c r="G27" s="26">
        <f t="shared" si="0"/>
        <v>2.12E-2</v>
      </c>
    </row>
    <row r="28" spans="1:7" ht="12.95" customHeight="1">
      <c r="A28" s="6"/>
      <c r="B28" s="25" t="s">
        <v>304</v>
      </c>
      <c r="C28" s="5" t="s">
        <v>305</v>
      </c>
      <c r="D28" s="5" t="s">
        <v>11</v>
      </c>
      <c r="E28" s="7">
        <v>61334</v>
      </c>
      <c r="F28" s="8">
        <v>88.54</v>
      </c>
      <c r="G28" s="26">
        <f t="shared" si="0"/>
        <v>2.0299999999999999E-2</v>
      </c>
    </row>
    <row r="29" spans="1:7" ht="12.95" customHeight="1">
      <c r="A29" s="6"/>
      <c r="B29" s="25" t="s">
        <v>291</v>
      </c>
      <c r="C29" s="5" t="s">
        <v>292</v>
      </c>
      <c r="D29" s="5" t="s">
        <v>39</v>
      </c>
      <c r="E29" s="7">
        <v>7906</v>
      </c>
      <c r="F29" s="8">
        <v>87.88</v>
      </c>
      <c r="G29" s="26">
        <f t="shared" si="0"/>
        <v>2.0199999999999999E-2</v>
      </c>
    </row>
    <row r="30" spans="1:7" ht="12.95" customHeight="1">
      <c r="A30" s="6"/>
      <c r="B30" s="25" t="s">
        <v>186</v>
      </c>
      <c r="C30" s="5" t="s">
        <v>187</v>
      </c>
      <c r="D30" s="5" t="s">
        <v>103</v>
      </c>
      <c r="E30" s="7">
        <v>88549</v>
      </c>
      <c r="F30" s="8">
        <v>85.58</v>
      </c>
      <c r="G30" s="26">
        <f t="shared" si="0"/>
        <v>1.9599999999999999E-2</v>
      </c>
    </row>
    <row r="31" spans="1:7" ht="12.95" customHeight="1">
      <c r="A31" s="6"/>
      <c r="B31" s="25" t="s">
        <v>278</v>
      </c>
      <c r="C31" s="5" t="s">
        <v>279</v>
      </c>
      <c r="D31" s="5" t="s">
        <v>67</v>
      </c>
      <c r="E31" s="7">
        <v>32193</v>
      </c>
      <c r="F31" s="8">
        <v>77.59</v>
      </c>
      <c r="G31" s="26">
        <f t="shared" si="0"/>
        <v>1.78E-2</v>
      </c>
    </row>
    <row r="32" spans="1:7" ht="12.95" customHeight="1">
      <c r="A32" s="6"/>
      <c r="B32" s="25" t="s">
        <v>198</v>
      </c>
      <c r="C32" s="5" t="s">
        <v>199</v>
      </c>
      <c r="D32" s="5" t="s">
        <v>11</v>
      </c>
      <c r="E32" s="7">
        <v>56233</v>
      </c>
      <c r="F32" s="8">
        <v>77.12</v>
      </c>
      <c r="G32" s="26">
        <f t="shared" si="0"/>
        <v>1.77E-2</v>
      </c>
    </row>
    <row r="33" spans="1:7" ht="12.95" customHeight="1">
      <c r="A33" s="6"/>
      <c r="B33" s="25" t="s">
        <v>306</v>
      </c>
      <c r="C33" s="5" t="s">
        <v>307</v>
      </c>
      <c r="D33" s="5" t="s">
        <v>15</v>
      </c>
      <c r="E33" s="7">
        <v>15892</v>
      </c>
      <c r="F33" s="8">
        <v>72.25</v>
      </c>
      <c r="G33" s="26">
        <f t="shared" si="0"/>
        <v>1.66E-2</v>
      </c>
    </row>
    <row r="34" spans="1:7" ht="12.95" customHeight="1">
      <c r="A34" s="6"/>
      <c r="B34" s="25" t="s">
        <v>265</v>
      </c>
      <c r="C34" s="5" t="s">
        <v>266</v>
      </c>
      <c r="D34" s="5" t="s">
        <v>267</v>
      </c>
      <c r="E34" s="7">
        <v>5421</v>
      </c>
      <c r="F34" s="8">
        <v>69.17</v>
      </c>
      <c r="G34" s="26">
        <f t="shared" si="0"/>
        <v>1.5900000000000001E-2</v>
      </c>
    </row>
    <row r="35" spans="1:7" ht="12.95" customHeight="1">
      <c r="A35" s="6"/>
      <c r="B35" s="25" t="s">
        <v>196</v>
      </c>
      <c r="C35" s="5" t="s">
        <v>197</v>
      </c>
      <c r="D35" s="5" t="s">
        <v>15</v>
      </c>
      <c r="E35" s="7">
        <v>1644</v>
      </c>
      <c r="F35" s="8">
        <v>67.67</v>
      </c>
      <c r="G35" s="26">
        <f t="shared" si="0"/>
        <v>1.55E-2</v>
      </c>
    </row>
    <row r="36" spans="1:7" ht="12.95" customHeight="1">
      <c r="A36" s="6"/>
      <c r="B36" s="25" t="s">
        <v>204</v>
      </c>
      <c r="C36" s="5" t="s">
        <v>205</v>
      </c>
      <c r="D36" s="5" t="s">
        <v>11</v>
      </c>
      <c r="E36" s="7">
        <v>19465</v>
      </c>
      <c r="F36" s="8">
        <v>64.040000000000006</v>
      </c>
      <c r="G36" s="26">
        <f t="shared" si="0"/>
        <v>1.47E-2</v>
      </c>
    </row>
    <row r="37" spans="1:7" ht="12.95" customHeight="1">
      <c r="A37" s="6"/>
      <c r="B37" s="25" t="s">
        <v>308</v>
      </c>
      <c r="C37" s="5" t="s">
        <v>309</v>
      </c>
      <c r="D37" s="5" t="s">
        <v>15</v>
      </c>
      <c r="E37" s="7">
        <v>57664</v>
      </c>
      <c r="F37" s="8">
        <v>56.45</v>
      </c>
      <c r="G37" s="26">
        <f t="shared" si="0"/>
        <v>1.2999999999999999E-2</v>
      </c>
    </row>
    <row r="38" spans="1:7" ht="12.95" customHeight="1">
      <c r="A38" s="6"/>
      <c r="B38" s="25" t="s">
        <v>310</v>
      </c>
      <c r="C38" s="5" t="s">
        <v>311</v>
      </c>
      <c r="D38" s="5" t="s">
        <v>37</v>
      </c>
      <c r="E38" s="7">
        <v>18710</v>
      </c>
      <c r="F38" s="8">
        <v>50.3</v>
      </c>
      <c r="G38" s="26">
        <f t="shared" si="0"/>
        <v>1.15E-2</v>
      </c>
    </row>
    <row r="39" spans="1:7" ht="12.95" customHeight="1">
      <c r="A39" s="6"/>
      <c r="B39" s="25" t="s">
        <v>276</v>
      </c>
      <c r="C39" s="5" t="s">
        <v>277</v>
      </c>
      <c r="D39" s="5" t="s">
        <v>23</v>
      </c>
      <c r="E39" s="7">
        <v>4238</v>
      </c>
      <c r="F39" s="8">
        <v>49.37</v>
      </c>
      <c r="G39" s="26">
        <f t="shared" si="0"/>
        <v>1.1299999999999999E-2</v>
      </c>
    </row>
    <row r="40" spans="1:7" ht="12.95" customHeight="1">
      <c r="A40" s="6"/>
      <c r="B40" s="25" t="s">
        <v>225</v>
      </c>
      <c r="C40" s="5" t="s">
        <v>226</v>
      </c>
      <c r="D40" s="5" t="s">
        <v>103</v>
      </c>
      <c r="E40" s="7">
        <v>5276</v>
      </c>
      <c r="F40" s="8">
        <v>45.96</v>
      </c>
      <c r="G40" s="26">
        <f t="shared" si="0"/>
        <v>1.0500000000000001E-2</v>
      </c>
    </row>
    <row r="41" spans="1:7" ht="12.95" customHeight="1">
      <c r="A41" s="6"/>
      <c r="B41" s="25" t="s">
        <v>312</v>
      </c>
      <c r="C41" s="5" t="s">
        <v>313</v>
      </c>
      <c r="D41" s="5" t="s">
        <v>15</v>
      </c>
      <c r="E41" s="7">
        <v>2848</v>
      </c>
      <c r="F41" s="8">
        <v>45.51</v>
      </c>
      <c r="G41" s="26">
        <f t="shared" si="0"/>
        <v>1.04E-2</v>
      </c>
    </row>
    <row r="42" spans="1:7" ht="12.95" customHeight="1">
      <c r="A42" s="6"/>
      <c r="B42" s="25" t="s">
        <v>183</v>
      </c>
      <c r="C42" s="5" t="s">
        <v>184</v>
      </c>
      <c r="D42" s="5" t="s">
        <v>26</v>
      </c>
      <c r="E42" s="7">
        <v>13545</v>
      </c>
      <c r="F42" s="8">
        <v>44.94</v>
      </c>
      <c r="G42" s="26">
        <f t="shared" si="0"/>
        <v>1.03E-2</v>
      </c>
    </row>
    <row r="43" spans="1:7" ht="12.95" customHeight="1">
      <c r="A43" s="6"/>
      <c r="B43" s="25" t="s">
        <v>236</v>
      </c>
      <c r="C43" s="5" t="s">
        <v>237</v>
      </c>
      <c r="D43" s="5" t="s">
        <v>103</v>
      </c>
      <c r="E43" s="7">
        <v>141662</v>
      </c>
      <c r="F43" s="8">
        <v>44.48</v>
      </c>
      <c r="G43" s="26">
        <f t="shared" si="0"/>
        <v>1.0200000000000001E-2</v>
      </c>
    </row>
    <row r="44" spans="1:7" ht="12.95" customHeight="1">
      <c r="A44" s="6"/>
      <c r="B44" s="25" t="s">
        <v>314</v>
      </c>
      <c r="C44" s="5" t="s">
        <v>315</v>
      </c>
      <c r="D44" s="5" t="s">
        <v>67</v>
      </c>
      <c r="E44" s="7">
        <v>5675</v>
      </c>
      <c r="F44" s="8">
        <v>42.13</v>
      </c>
      <c r="G44" s="26">
        <f t="shared" ref="G44:G52" si="1">ROUND(F44/$F$58,4)</f>
        <v>9.7000000000000003E-3</v>
      </c>
    </row>
    <row r="45" spans="1:7" ht="12.95" customHeight="1">
      <c r="A45" s="6"/>
      <c r="B45" s="25" t="s">
        <v>316</v>
      </c>
      <c r="C45" s="5" t="s">
        <v>317</v>
      </c>
      <c r="D45" s="5" t="s">
        <v>318</v>
      </c>
      <c r="E45" s="7">
        <v>17237</v>
      </c>
      <c r="F45" s="8">
        <v>41.77</v>
      </c>
      <c r="G45" s="26">
        <f t="shared" si="1"/>
        <v>9.5999999999999992E-3</v>
      </c>
    </row>
    <row r="46" spans="1:7" ht="12.95" customHeight="1">
      <c r="A46" s="6"/>
      <c r="B46" s="25" t="s">
        <v>179</v>
      </c>
      <c r="C46" s="5" t="s">
        <v>38</v>
      </c>
      <c r="D46" s="5" t="s">
        <v>15</v>
      </c>
      <c r="E46" s="7">
        <v>6470</v>
      </c>
      <c r="F46" s="8">
        <v>40.6</v>
      </c>
      <c r="G46" s="26">
        <f t="shared" si="1"/>
        <v>9.2999999999999992E-3</v>
      </c>
    </row>
    <row r="47" spans="1:7" ht="12.95" customHeight="1">
      <c r="A47" s="6"/>
      <c r="B47" s="25" t="s">
        <v>319</v>
      </c>
      <c r="C47" s="5" t="s">
        <v>320</v>
      </c>
      <c r="D47" s="5" t="s">
        <v>34</v>
      </c>
      <c r="E47" s="7">
        <v>2781</v>
      </c>
      <c r="F47" s="8">
        <v>38.99</v>
      </c>
      <c r="G47" s="26">
        <f t="shared" si="1"/>
        <v>8.8999999999999999E-3</v>
      </c>
    </row>
    <row r="48" spans="1:7" ht="12.95" customHeight="1">
      <c r="A48" s="6"/>
      <c r="B48" s="25" t="s">
        <v>144</v>
      </c>
      <c r="C48" s="5" t="s">
        <v>71</v>
      </c>
      <c r="D48" s="5" t="s">
        <v>11</v>
      </c>
      <c r="E48" s="7">
        <v>2401</v>
      </c>
      <c r="F48" s="8">
        <v>35.53</v>
      </c>
      <c r="G48" s="26">
        <f t="shared" si="1"/>
        <v>8.2000000000000007E-3</v>
      </c>
    </row>
    <row r="49" spans="1:7" ht="12.95" customHeight="1">
      <c r="A49" s="6"/>
      <c r="B49" s="25" t="s">
        <v>50</v>
      </c>
      <c r="C49" s="5" t="s">
        <v>51</v>
      </c>
      <c r="D49" s="5" t="s">
        <v>11</v>
      </c>
      <c r="E49" s="7">
        <v>21555</v>
      </c>
      <c r="F49" s="8">
        <v>34.729999999999997</v>
      </c>
      <c r="G49" s="26">
        <f t="shared" si="1"/>
        <v>8.0000000000000002E-3</v>
      </c>
    </row>
    <row r="50" spans="1:7" ht="12.95" customHeight="1">
      <c r="A50" s="6"/>
      <c r="B50" s="25" t="s">
        <v>282</v>
      </c>
      <c r="C50" s="5" t="s">
        <v>283</v>
      </c>
      <c r="D50" s="5" t="s">
        <v>284</v>
      </c>
      <c r="E50" s="7">
        <v>7549</v>
      </c>
      <c r="F50" s="8">
        <v>34.71</v>
      </c>
      <c r="G50" s="26">
        <f t="shared" si="1"/>
        <v>8.0000000000000002E-3</v>
      </c>
    </row>
    <row r="51" spans="1:7" ht="12.95" customHeight="1">
      <c r="A51" s="6"/>
      <c r="B51" s="25" t="s">
        <v>321</v>
      </c>
      <c r="C51" s="5" t="s">
        <v>322</v>
      </c>
      <c r="D51" s="5" t="s">
        <v>103</v>
      </c>
      <c r="E51" s="7">
        <v>19728</v>
      </c>
      <c r="F51" s="8">
        <v>26.3</v>
      </c>
      <c r="G51" s="26">
        <f t="shared" si="1"/>
        <v>6.0000000000000001E-3</v>
      </c>
    </row>
    <row r="52" spans="1:7" ht="12.95" customHeight="1">
      <c r="A52" s="6"/>
      <c r="B52" s="25" t="s">
        <v>143</v>
      </c>
      <c r="C52" s="5" t="s">
        <v>35</v>
      </c>
      <c r="D52" s="5" t="s">
        <v>36</v>
      </c>
      <c r="E52" s="7">
        <v>4301</v>
      </c>
      <c r="F52" s="8">
        <v>21.15</v>
      </c>
      <c r="G52" s="26">
        <f t="shared" si="1"/>
        <v>4.8999999999999998E-3</v>
      </c>
    </row>
    <row r="53" spans="1:7" ht="12.95" customHeight="1">
      <c r="A53" s="1"/>
      <c r="B53" s="35" t="s">
        <v>56</v>
      </c>
      <c r="C53" s="34" t="s">
        <v>1</v>
      </c>
      <c r="D53" s="34" t="s">
        <v>1</v>
      </c>
      <c r="E53" s="34" t="s">
        <v>1</v>
      </c>
      <c r="F53" s="9">
        <f>SUM(F7:F52)</f>
        <v>4206.2300000000005</v>
      </c>
      <c r="G53" s="27">
        <f>SUM(G7:G52)</f>
        <v>0.96539999999999981</v>
      </c>
    </row>
    <row r="54" spans="1:7" ht="12.95" customHeight="1">
      <c r="A54" s="1"/>
      <c r="B54" s="28" t="s">
        <v>57</v>
      </c>
      <c r="C54" s="12" t="s">
        <v>1</v>
      </c>
      <c r="D54" s="12" t="s">
        <v>1</v>
      </c>
      <c r="E54" s="12" t="s">
        <v>1</v>
      </c>
      <c r="F54" s="11" t="s">
        <v>58</v>
      </c>
      <c r="G54" s="29" t="s">
        <v>58</v>
      </c>
    </row>
    <row r="55" spans="1:7" ht="12.95" customHeight="1">
      <c r="A55" s="1"/>
      <c r="B55" s="28" t="s">
        <v>56</v>
      </c>
      <c r="C55" s="12" t="s">
        <v>1</v>
      </c>
      <c r="D55" s="12" t="s">
        <v>1</v>
      </c>
      <c r="E55" s="12" t="s">
        <v>1</v>
      </c>
      <c r="F55" s="11" t="s">
        <v>58</v>
      </c>
      <c r="G55" s="29" t="s">
        <v>58</v>
      </c>
    </row>
    <row r="56" spans="1:7" ht="12.95" customHeight="1">
      <c r="A56" s="1"/>
      <c r="B56" s="28" t="s">
        <v>59</v>
      </c>
      <c r="C56" s="12" t="s">
        <v>1</v>
      </c>
      <c r="D56" s="10" t="s">
        <v>1</v>
      </c>
      <c r="E56" s="12" t="s">
        <v>1</v>
      </c>
      <c r="F56" s="9">
        <f>+F53</f>
        <v>4206.2300000000005</v>
      </c>
      <c r="G56" s="27">
        <f>+G53</f>
        <v>0.96539999999999981</v>
      </c>
    </row>
    <row r="57" spans="1:7" ht="12.95" customHeight="1">
      <c r="A57" s="1"/>
      <c r="B57" s="28" t="s">
        <v>60</v>
      </c>
      <c r="C57" s="12" t="s">
        <v>1</v>
      </c>
      <c r="D57" s="10" t="s">
        <v>1</v>
      </c>
      <c r="E57" s="12" t="s">
        <v>1</v>
      </c>
      <c r="F57" s="13">
        <f>+F58-F56</f>
        <v>150.53999999999996</v>
      </c>
      <c r="G57" s="27">
        <f>+G58-G56</f>
        <v>3.4600000000000186E-2</v>
      </c>
    </row>
    <row r="58" spans="1:7" ht="12.95" customHeight="1" thickBot="1">
      <c r="A58" s="1"/>
      <c r="B58" s="30" t="s">
        <v>61</v>
      </c>
      <c r="C58" s="31" t="s">
        <v>1</v>
      </c>
      <c r="D58" s="31" t="s">
        <v>1</v>
      </c>
      <c r="E58" s="31" t="s">
        <v>1</v>
      </c>
      <c r="F58" s="32">
        <v>4356.7700000000004</v>
      </c>
      <c r="G58" s="33">
        <v>1</v>
      </c>
    </row>
    <row r="59" spans="1:7">
      <c r="A59" s="1"/>
      <c r="B59" s="2"/>
      <c r="C59" s="1"/>
      <c r="D59" s="1"/>
      <c r="E59" s="1"/>
      <c r="F59" s="1"/>
      <c r="G59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80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123</v>
      </c>
      <c r="C7" s="5" t="s">
        <v>10</v>
      </c>
      <c r="D7" s="5" t="s">
        <v>11</v>
      </c>
      <c r="E7" s="7">
        <v>21968</v>
      </c>
      <c r="F7" s="8">
        <v>362.97</v>
      </c>
      <c r="G7" s="26">
        <f t="shared" ref="G7:G51" si="0">+ROUND(F7/$F$57,4)</f>
        <v>6.8400000000000002E-2</v>
      </c>
      <c r="I7" s="15"/>
    </row>
    <row r="8" spans="1:9" ht="12.95" customHeight="1">
      <c r="A8" s="6"/>
      <c r="B8" s="25" t="s">
        <v>126</v>
      </c>
      <c r="C8" s="5" t="s">
        <v>45</v>
      </c>
      <c r="D8" s="5" t="s">
        <v>39</v>
      </c>
      <c r="E8" s="7">
        <v>100911</v>
      </c>
      <c r="F8" s="8">
        <v>326.8</v>
      </c>
      <c r="G8" s="26">
        <f t="shared" si="0"/>
        <v>6.1600000000000002E-2</v>
      </c>
      <c r="I8" s="15"/>
    </row>
    <row r="9" spans="1:9" ht="12.95" customHeight="1">
      <c r="A9" s="6"/>
      <c r="B9" s="25" t="s">
        <v>136</v>
      </c>
      <c r="C9" s="5" t="s">
        <v>29</v>
      </c>
      <c r="D9" s="5" t="s">
        <v>30</v>
      </c>
      <c r="E9" s="7">
        <v>4275</v>
      </c>
      <c r="F9" s="8">
        <v>308.57</v>
      </c>
      <c r="G9" s="26">
        <f t="shared" si="0"/>
        <v>5.8099999999999999E-2</v>
      </c>
      <c r="I9" s="15"/>
    </row>
    <row r="10" spans="1:9" ht="12.95" customHeight="1">
      <c r="A10" s="6"/>
      <c r="B10" s="25" t="s">
        <v>119</v>
      </c>
      <c r="C10" s="5" t="s">
        <v>14</v>
      </c>
      <c r="D10" s="5" t="s">
        <v>15</v>
      </c>
      <c r="E10" s="7">
        <v>17974</v>
      </c>
      <c r="F10" s="8">
        <v>290.52</v>
      </c>
      <c r="G10" s="26">
        <f t="shared" si="0"/>
        <v>5.4699999999999999E-2</v>
      </c>
      <c r="I10" s="15"/>
    </row>
    <row r="11" spans="1:9" ht="12.95" customHeight="1">
      <c r="A11" s="6"/>
      <c r="B11" s="25" t="s">
        <v>120</v>
      </c>
      <c r="C11" s="5" t="s">
        <v>16</v>
      </c>
      <c r="D11" s="5" t="s">
        <v>17</v>
      </c>
      <c r="E11" s="7">
        <v>19728</v>
      </c>
      <c r="F11" s="8">
        <v>272.3</v>
      </c>
      <c r="G11" s="26">
        <f t="shared" si="0"/>
        <v>5.1299999999999998E-2</v>
      </c>
      <c r="I11" s="15"/>
    </row>
    <row r="12" spans="1:9" ht="12.95" customHeight="1">
      <c r="A12" s="6"/>
      <c r="B12" s="25" t="s">
        <v>125</v>
      </c>
      <c r="C12" s="5" t="s">
        <v>20</v>
      </c>
      <c r="D12" s="5" t="s">
        <v>11</v>
      </c>
      <c r="E12" s="7">
        <v>84833</v>
      </c>
      <c r="F12" s="8">
        <v>246.1</v>
      </c>
      <c r="G12" s="26">
        <f t="shared" si="0"/>
        <v>4.6399999999999997E-2</v>
      </c>
      <c r="I12" s="15"/>
    </row>
    <row r="13" spans="1:9" ht="12.95" customHeight="1">
      <c r="A13" s="6"/>
      <c r="B13" s="25" t="s">
        <v>122</v>
      </c>
      <c r="C13" s="5" t="s">
        <v>18</v>
      </c>
      <c r="D13" s="5" t="s">
        <v>19</v>
      </c>
      <c r="E13" s="7">
        <v>12353</v>
      </c>
      <c r="F13" s="8">
        <v>208.49</v>
      </c>
      <c r="G13" s="26">
        <f t="shared" si="0"/>
        <v>3.9300000000000002E-2</v>
      </c>
      <c r="I13" s="15"/>
    </row>
    <row r="14" spans="1:9" ht="12.95" customHeight="1">
      <c r="A14" s="6"/>
      <c r="B14" s="25" t="s">
        <v>203</v>
      </c>
      <c r="C14" s="5" t="s">
        <v>185</v>
      </c>
      <c r="D14" s="5" t="s">
        <v>15</v>
      </c>
      <c r="E14" s="7">
        <v>143682</v>
      </c>
      <c r="F14" s="8">
        <v>206.47</v>
      </c>
      <c r="G14" s="26">
        <f t="shared" si="0"/>
        <v>3.8899999999999997E-2</v>
      </c>
      <c r="I14" s="15"/>
    </row>
    <row r="15" spans="1:9" ht="12.95" customHeight="1">
      <c r="A15" s="6"/>
      <c r="B15" s="25" t="s">
        <v>258</v>
      </c>
      <c r="C15" s="5" t="s">
        <v>259</v>
      </c>
      <c r="D15" s="5" t="s">
        <v>19</v>
      </c>
      <c r="E15" s="7">
        <v>173773</v>
      </c>
      <c r="F15" s="8">
        <v>152.05000000000001</v>
      </c>
      <c r="G15" s="26">
        <f t="shared" si="0"/>
        <v>2.86E-2</v>
      </c>
      <c r="I15" s="15"/>
    </row>
    <row r="16" spans="1:9" ht="12.95" customHeight="1">
      <c r="A16" s="6"/>
      <c r="B16" s="25" t="s">
        <v>150</v>
      </c>
      <c r="C16" s="5" t="s">
        <v>72</v>
      </c>
      <c r="D16" s="5" t="s">
        <v>70</v>
      </c>
      <c r="E16" s="7">
        <v>21269</v>
      </c>
      <c r="F16" s="8">
        <v>147.36000000000001</v>
      </c>
      <c r="G16" s="26">
        <f t="shared" si="0"/>
        <v>2.7799999999999998E-2</v>
      </c>
      <c r="I16" s="15"/>
    </row>
    <row r="17" spans="1:9" ht="12.95" customHeight="1">
      <c r="A17" s="6"/>
      <c r="B17" s="25" t="s">
        <v>263</v>
      </c>
      <c r="C17" s="5" t="s">
        <v>264</v>
      </c>
      <c r="D17" s="5" t="s">
        <v>11</v>
      </c>
      <c r="E17" s="7">
        <v>504724</v>
      </c>
      <c r="F17" s="8">
        <v>140.31</v>
      </c>
      <c r="G17" s="26">
        <f t="shared" si="0"/>
        <v>2.64E-2</v>
      </c>
      <c r="I17" s="15"/>
    </row>
    <row r="18" spans="1:9" ht="12.95" customHeight="1">
      <c r="A18" s="6"/>
      <c r="B18" s="25" t="s">
        <v>149</v>
      </c>
      <c r="C18" s="5" t="s">
        <v>68</v>
      </c>
      <c r="D18" s="5" t="s">
        <v>39</v>
      </c>
      <c r="E18" s="7">
        <v>3598</v>
      </c>
      <c r="F18" s="8">
        <v>132.93</v>
      </c>
      <c r="G18" s="26">
        <f t="shared" si="0"/>
        <v>2.5000000000000001E-2</v>
      </c>
      <c r="I18" s="15"/>
    </row>
    <row r="19" spans="1:9" ht="12.95" customHeight="1">
      <c r="A19" s="6"/>
      <c r="B19" s="25" t="s">
        <v>223</v>
      </c>
      <c r="C19" s="5" t="s">
        <v>224</v>
      </c>
      <c r="D19" s="5" t="s">
        <v>67</v>
      </c>
      <c r="E19" s="7">
        <v>187</v>
      </c>
      <c r="F19" s="8">
        <v>127.78</v>
      </c>
      <c r="G19" s="26">
        <f t="shared" si="0"/>
        <v>2.41E-2</v>
      </c>
      <c r="I19" s="15"/>
    </row>
    <row r="20" spans="1:9" ht="12.95" customHeight="1">
      <c r="A20" s="6"/>
      <c r="B20" s="25" t="s">
        <v>21</v>
      </c>
      <c r="C20" s="5" t="s">
        <v>22</v>
      </c>
      <c r="D20" s="5" t="s">
        <v>11</v>
      </c>
      <c r="E20" s="7">
        <v>44473</v>
      </c>
      <c r="F20" s="8">
        <v>121.68</v>
      </c>
      <c r="G20" s="26">
        <f t="shared" si="0"/>
        <v>2.29E-2</v>
      </c>
      <c r="I20" s="15"/>
    </row>
    <row r="21" spans="1:9" ht="12.95" customHeight="1">
      <c r="A21" s="6"/>
      <c r="B21" s="25" t="s">
        <v>146</v>
      </c>
      <c r="C21" s="5" t="s">
        <v>66</v>
      </c>
      <c r="D21" s="5" t="s">
        <v>67</v>
      </c>
      <c r="E21" s="7">
        <v>25158</v>
      </c>
      <c r="F21" s="8">
        <v>115.7</v>
      </c>
      <c r="G21" s="26">
        <f t="shared" si="0"/>
        <v>2.18E-2</v>
      </c>
      <c r="I21" s="15"/>
    </row>
    <row r="22" spans="1:9" ht="12.95" customHeight="1">
      <c r="A22" s="6"/>
      <c r="B22" s="25" t="s">
        <v>138</v>
      </c>
      <c r="C22" s="5" t="s">
        <v>25</v>
      </c>
      <c r="D22" s="5" t="s">
        <v>26</v>
      </c>
      <c r="E22" s="7">
        <v>3902</v>
      </c>
      <c r="F22" s="8">
        <v>109.22</v>
      </c>
      <c r="G22" s="26">
        <f t="shared" si="0"/>
        <v>2.06E-2</v>
      </c>
      <c r="I22" s="15"/>
    </row>
    <row r="23" spans="1:9" ht="12.95" customHeight="1">
      <c r="A23" s="6"/>
      <c r="B23" s="25" t="s">
        <v>225</v>
      </c>
      <c r="C23" s="5" t="s">
        <v>226</v>
      </c>
      <c r="D23" s="5" t="s">
        <v>103</v>
      </c>
      <c r="E23" s="7">
        <v>12526</v>
      </c>
      <c r="F23" s="8">
        <v>109.11</v>
      </c>
      <c r="G23" s="26">
        <f t="shared" si="0"/>
        <v>2.06E-2</v>
      </c>
      <c r="I23" s="15"/>
    </row>
    <row r="24" spans="1:9" ht="12.95" customHeight="1">
      <c r="A24" s="6"/>
      <c r="B24" s="25" t="s">
        <v>252</v>
      </c>
      <c r="C24" s="5" t="s">
        <v>253</v>
      </c>
      <c r="D24" s="5" t="s">
        <v>175</v>
      </c>
      <c r="E24" s="7">
        <v>19963</v>
      </c>
      <c r="F24" s="8">
        <v>103.71</v>
      </c>
      <c r="G24" s="26">
        <f t="shared" si="0"/>
        <v>1.95E-2</v>
      </c>
      <c r="I24" s="15"/>
    </row>
    <row r="25" spans="1:9" ht="12.95" customHeight="1">
      <c r="A25" s="6"/>
      <c r="B25" s="25" t="s">
        <v>171</v>
      </c>
      <c r="C25" s="5" t="s">
        <v>102</v>
      </c>
      <c r="D25" s="5" t="s">
        <v>103</v>
      </c>
      <c r="E25" s="7">
        <v>48626</v>
      </c>
      <c r="F25" s="8">
        <v>102.38</v>
      </c>
      <c r="G25" s="26">
        <f t="shared" si="0"/>
        <v>1.9300000000000001E-2</v>
      </c>
      <c r="I25" s="15"/>
    </row>
    <row r="26" spans="1:9" ht="12.95" customHeight="1">
      <c r="A26" s="6"/>
      <c r="B26" s="25" t="s">
        <v>304</v>
      </c>
      <c r="C26" s="5" t="s">
        <v>305</v>
      </c>
      <c r="D26" s="5" t="s">
        <v>11</v>
      </c>
      <c r="E26" s="7">
        <v>70464</v>
      </c>
      <c r="F26" s="8">
        <v>101.71</v>
      </c>
      <c r="G26" s="26">
        <f t="shared" si="0"/>
        <v>1.9199999999999998E-2</v>
      </c>
      <c r="I26" s="15"/>
    </row>
    <row r="27" spans="1:9" ht="12.95" customHeight="1">
      <c r="A27" s="6"/>
      <c r="B27" s="25" t="s">
        <v>140</v>
      </c>
      <c r="C27" s="5" t="s">
        <v>32</v>
      </c>
      <c r="D27" s="5" t="s">
        <v>30</v>
      </c>
      <c r="E27" s="7">
        <v>22236</v>
      </c>
      <c r="F27" s="8">
        <v>96.17</v>
      </c>
      <c r="G27" s="26">
        <f t="shared" si="0"/>
        <v>1.8100000000000002E-2</v>
      </c>
      <c r="I27" s="15"/>
    </row>
    <row r="28" spans="1:9" ht="12.95" customHeight="1">
      <c r="A28" s="6"/>
      <c r="B28" s="25" t="s">
        <v>196</v>
      </c>
      <c r="C28" s="5" t="s">
        <v>197</v>
      </c>
      <c r="D28" s="5" t="s">
        <v>15</v>
      </c>
      <c r="E28" s="7">
        <v>2182</v>
      </c>
      <c r="F28" s="8">
        <v>89.81</v>
      </c>
      <c r="G28" s="26">
        <f t="shared" si="0"/>
        <v>1.6899999999999998E-2</v>
      </c>
      <c r="I28" s="15"/>
    </row>
    <row r="29" spans="1:9" ht="12.95" customHeight="1">
      <c r="A29" s="6"/>
      <c r="B29" s="25" t="s">
        <v>169</v>
      </c>
      <c r="C29" s="5" t="s">
        <v>113</v>
      </c>
      <c r="D29" s="5" t="s">
        <v>112</v>
      </c>
      <c r="E29" s="7">
        <v>46026</v>
      </c>
      <c r="F29" s="8">
        <v>87.7</v>
      </c>
      <c r="G29" s="26">
        <f t="shared" si="0"/>
        <v>1.6500000000000001E-2</v>
      </c>
      <c r="I29" s="15"/>
    </row>
    <row r="30" spans="1:9" ht="12.95" customHeight="1">
      <c r="A30" s="6"/>
      <c r="B30" s="25" t="s">
        <v>265</v>
      </c>
      <c r="C30" s="5" t="s">
        <v>266</v>
      </c>
      <c r="D30" s="5" t="s">
        <v>267</v>
      </c>
      <c r="E30" s="7">
        <v>6636</v>
      </c>
      <c r="F30" s="8">
        <v>84.67</v>
      </c>
      <c r="G30" s="26">
        <f t="shared" si="0"/>
        <v>1.5900000000000001E-2</v>
      </c>
      <c r="I30" s="15"/>
    </row>
    <row r="31" spans="1:9" ht="12.95" customHeight="1">
      <c r="A31" s="6"/>
      <c r="B31" s="25" t="s">
        <v>291</v>
      </c>
      <c r="C31" s="5" t="s">
        <v>292</v>
      </c>
      <c r="D31" s="5" t="s">
        <v>39</v>
      </c>
      <c r="E31" s="7">
        <v>7423</v>
      </c>
      <c r="F31" s="8">
        <v>82.51</v>
      </c>
      <c r="G31" s="26">
        <f t="shared" si="0"/>
        <v>1.55E-2</v>
      </c>
      <c r="I31" s="15"/>
    </row>
    <row r="32" spans="1:9" ht="12.95" customHeight="1">
      <c r="A32" s="6"/>
      <c r="B32" s="25" t="s">
        <v>154</v>
      </c>
      <c r="C32" s="5" t="s">
        <v>82</v>
      </c>
      <c r="D32" s="5" t="s">
        <v>70</v>
      </c>
      <c r="E32" s="7">
        <v>1876</v>
      </c>
      <c r="F32" s="8">
        <v>74.349999999999994</v>
      </c>
      <c r="G32" s="26">
        <f t="shared" si="0"/>
        <v>1.4E-2</v>
      </c>
      <c r="I32" s="15"/>
    </row>
    <row r="33" spans="1:9" ht="12.95" customHeight="1">
      <c r="A33" s="6"/>
      <c r="B33" s="25" t="s">
        <v>155</v>
      </c>
      <c r="C33" s="5" t="s">
        <v>81</v>
      </c>
      <c r="D33" s="5" t="s">
        <v>37</v>
      </c>
      <c r="E33" s="7">
        <v>3014</v>
      </c>
      <c r="F33" s="8">
        <v>73.099999999999994</v>
      </c>
      <c r="G33" s="26">
        <f t="shared" si="0"/>
        <v>1.38E-2</v>
      </c>
      <c r="I33" s="15"/>
    </row>
    <row r="34" spans="1:9" ht="12.95" customHeight="1">
      <c r="A34" s="6"/>
      <c r="B34" s="25" t="s">
        <v>50</v>
      </c>
      <c r="C34" s="5" t="s">
        <v>51</v>
      </c>
      <c r="D34" s="5" t="s">
        <v>11</v>
      </c>
      <c r="E34" s="7">
        <v>43976</v>
      </c>
      <c r="F34" s="8">
        <v>70.849999999999994</v>
      </c>
      <c r="G34" s="26">
        <f t="shared" si="0"/>
        <v>1.3299999999999999E-2</v>
      </c>
      <c r="I34" s="15"/>
    </row>
    <row r="35" spans="1:9" ht="12.95" customHeight="1">
      <c r="A35" s="6"/>
      <c r="B35" s="25" t="s">
        <v>121</v>
      </c>
      <c r="C35" s="5" t="s">
        <v>12</v>
      </c>
      <c r="D35" s="5" t="s">
        <v>13</v>
      </c>
      <c r="E35" s="7">
        <v>7456</v>
      </c>
      <c r="F35" s="8">
        <v>69.760000000000005</v>
      </c>
      <c r="G35" s="26">
        <f t="shared" si="0"/>
        <v>1.3100000000000001E-2</v>
      </c>
      <c r="I35" s="15"/>
    </row>
    <row r="36" spans="1:9" ht="12.95" customHeight="1">
      <c r="A36" s="6"/>
      <c r="B36" s="25" t="s">
        <v>323</v>
      </c>
      <c r="C36" s="5" t="s">
        <v>324</v>
      </c>
      <c r="D36" s="5" t="s">
        <v>39</v>
      </c>
      <c r="E36" s="7">
        <v>22773</v>
      </c>
      <c r="F36" s="8">
        <v>66.53</v>
      </c>
      <c r="G36" s="26">
        <f t="shared" si="0"/>
        <v>1.2500000000000001E-2</v>
      </c>
      <c r="I36" s="15"/>
    </row>
    <row r="37" spans="1:9" ht="12.95" customHeight="1">
      <c r="A37" s="6"/>
      <c r="B37" s="25" t="s">
        <v>308</v>
      </c>
      <c r="C37" s="5" t="s">
        <v>309</v>
      </c>
      <c r="D37" s="5" t="s">
        <v>15</v>
      </c>
      <c r="E37" s="7">
        <v>65361</v>
      </c>
      <c r="F37" s="8">
        <v>63.99</v>
      </c>
      <c r="G37" s="26">
        <f t="shared" si="0"/>
        <v>1.21E-2</v>
      </c>
      <c r="I37" s="15"/>
    </row>
    <row r="38" spans="1:9" ht="12.95" customHeight="1">
      <c r="A38" s="6"/>
      <c r="B38" s="25" t="s">
        <v>325</v>
      </c>
      <c r="C38" s="5" t="s">
        <v>326</v>
      </c>
      <c r="D38" s="5" t="s">
        <v>297</v>
      </c>
      <c r="E38" s="7">
        <v>77425</v>
      </c>
      <c r="F38" s="8">
        <v>58.96</v>
      </c>
      <c r="G38" s="26">
        <f t="shared" si="0"/>
        <v>1.11E-2</v>
      </c>
      <c r="I38" s="15"/>
    </row>
    <row r="39" spans="1:9" ht="12.95" customHeight="1">
      <c r="A39" s="6"/>
      <c r="B39" s="25" t="s">
        <v>327</v>
      </c>
      <c r="C39" s="5" t="s">
        <v>328</v>
      </c>
      <c r="D39" s="5" t="s">
        <v>28</v>
      </c>
      <c r="E39" s="7">
        <v>40171</v>
      </c>
      <c r="F39" s="8">
        <v>58.73</v>
      </c>
      <c r="G39" s="26">
        <f t="shared" si="0"/>
        <v>1.11E-2</v>
      </c>
      <c r="I39" s="15"/>
    </row>
    <row r="40" spans="1:9" ht="12.95" customHeight="1">
      <c r="A40" s="6"/>
      <c r="B40" s="25" t="s">
        <v>274</v>
      </c>
      <c r="C40" s="5" t="s">
        <v>275</v>
      </c>
      <c r="D40" s="5" t="s">
        <v>15</v>
      </c>
      <c r="E40" s="7">
        <v>7069</v>
      </c>
      <c r="F40" s="8">
        <v>58.27</v>
      </c>
      <c r="G40" s="26">
        <f t="shared" si="0"/>
        <v>1.0999999999999999E-2</v>
      </c>
      <c r="I40" s="15"/>
    </row>
    <row r="41" spans="1:9" ht="12.95" customHeight="1">
      <c r="A41" s="6"/>
      <c r="B41" s="25" t="s">
        <v>177</v>
      </c>
      <c r="C41" s="5" t="s">
        <v>95</v>
      </c>
      <c r="D41" s="5" t="s">
        <v>74</v>
      </c>
      <c r="E41" s="7">
        <v>12803</v>
      </c>
      <c r="F41" s="8">
        <v>55.25</v>
      </c>
      <c r="G41" s="26">
        <f t="shared" si="0"/>
        <v>1.04E-2</v>
      </c>
      <c r="I41" s="15"/>
    </row>
    <row r="42" spans="1:9" ht="12.95" customHeight="1">
      <c r="A42" s="6"/>
      <c r="B42" s="25" t="s">
        <v>128</v>
      </c>
      <c r="C42" s="5" t="s">
        <v>31</v>
      </c>
      <c r="D42" s="5" t="s">
        <v>13</v>
      </c>
      <c r="E42" s="7">
        <v>2314</v>
      </c>
      <c r="F42" s="8">
        <v>54.71</v>
      </c>
      <c r="G42" s="26">
        <f t="shared" si="0"/>
        <v>1.03E-2</v>
      </c>
      <c r="I42" s="15"/>
    </row>
    <row r="43" spans="1:9" ht="12.95" customHeight="1">
      <c r="A43" s="6"/>
      <c r="B43" s="25" t="s">
        <v>312</v>
      </c>
      <c r="C43" s="5" t="s">
        <v>313</v>
      </c>
      <c r="D43" s="5" t="s">
        <v>15</v>
      </c>
      <c r="E43" s="7">
        <v>3392</v>
      </c>
      <c r="F43" s="8">
        <v>54.2</v>
      </c>
      <c r="G43" s="26">
        <f t="shared" si="0"/>
        <v>1.0200000000000001E-2</v>
      </c>
      <c r="I43" s="15"/>
    </row>
    <row r="44" spans="1:9" ht="12.95" customHeight="1">
      <c r="A44" s="6"/>
      <c r="B44" s="25" t="s">
        <v>178</v>
      </c>
      <c r="C44" s="5" t="s">
        <v>227</v>
      </c>
      <c r="D44" s="5" t="s">
        <v>108</v>
      </c>
      <c r="E44" s="7">
        <v>25484</v>
      </c>
      <c r="F44" s="8">
        <v>51.8</v>
      </c>
      <c r="G44" s="26">
        <f t="shared" si="0"/>
        <v>9.7999999999999997E-3</v>
      </c>
      <c r="I44" s="15"/>
    </row>
    <row r="45" spans="1:9" ht="12.95" customHeight="1">
      <c r="A45" s="6"/>
      <c r="B45" s="25" t="s">
        <v>329</v>
      </c>
      <c r="C45" s="5" t="s">
        <v>330</v>
      </c>
      <c r="D45" s="5" t="s">
        <v>103</v>
      </c>
      <c r="E45" s="7">
        <v>48858</v>
      </c>
      <c r="F45" s="8">
        <v>48.81</v>
      </c>
      <c r="G45" s="26">
        <f t="shared" si="0"/>
        <v>9.1999999999999998E-3</v>
      </c>
      <c r="I45" s="15"/>
    </row>
    <row r="46" spans="1:9" ht="12.95" customHeight="1">
      <c r="A46" s="6"/>
      <c r="B46" s="25" t="s">
        <v>268</v>
      </c>
      <c r="C46" s="5" t="s">
        <v>269</v>
      </c>
      <c r="D46" s="5" t="s">
        <v>37</v>
      </c>
      <c r="E46" s="7">
        <v>5744</v>
      </c>
      <c r="F46" s="8">
        <v>47.12</v>
      </c>
      <c r="G46" s="26">
        <f t="shared" si="0"/>
        <v>8.8999999999999999E-3</v>
      </c>
      <c r="I46" s="15"/>
    </row>
    <row r="47" spans="1:9" ht="12.95" customHeight="1">
      <c r="A47" s="6"/>
      <c r="B47" s="25" t="s">
        <v>127</v>
      </c>
      <c r="C47" s="5" t="s">
        <v>24</v>
      </c>
      <c r="D47" s="5" t="s">
        <v>11</v>
      </c>
      <c r="E47" s="7">
        <v>7745</v>
      </c>
      <c r="F47" s="8">
        <v>39.97</v>
      </c>
      <c r="G47" s="26">
        <f t="shared" si="0"/>
        <v>7.4999999999999997E-3</v>
      </c>
      <c r="I47" s="15"/>
    </row>
    <row r="48" spans="1:9" ht="12.95" customHeight="1">
      <c r="A48" s="6"/>
      <c r="B48" s="25" t="s">
        <v>314</v>
      </c>
      <c r="C48" s="5" t="s">
        <v>315</v>
      </c>
      <c r="D48" s="5" t="s">
        <v>67</v>
      </c>
      <c r="E48" s="7">
        <v>5245</v>
      </c>
      <c r="F48" s="8">
        <v>38.94</v>
      </c>
      <c r="G48" s="26">
        <f t="shared" si="0"/>
        <v>7.3000000000000001E-3</v>
      </c>
      <c r="I48" s="15"/>
    </row>
    <row r="49" spans="1:9" ht="12.95" customHeight="1">
      <c r="A49" s="6"/>
      <c r="B49" s="25" t="s">
        <v>282</v>
      </c>
      <c r="C49" s="5" t="s">
        <v>283</v>
      </c>
      <c r="D49" s="5" t="s">
        <v>284</v>
      </c>
      <c r="E49" s="7">
        <v>7695</v>
      </c>
      <c r="F49" s="8">
        <v>35.380000000000003</v>
      </c>
      <c r="G49" s="26">
        <f t="shared" si="0"/>
        <v>6.7000000000000002E-3</v>
      </c>
      <c r="I49" s="15"/>
    </row>
    <row r="50" spans="1:9" ht="12.95" customHeight="1">
      <c r="A50" s="6"/>
      <c r="B50" s="25" t="s">
        <v>230</v>
      </c>
      <c r="C50" s="5" t="s">
        <v>231</v>
      </c>
      <c r="D50" s="5" t="s">
        <v>70</v>
      </c>
      <c r="E50" s="7">
        <v>6155</v>
      </c>
      <c r="F50" s="8">
        <v>29.78</v>
      </c>
      <c r="G50" s="26">
        <f t="shared" si="0"/>
        <v>5.5999999999999999E-3</v>
      </c>
      <c r="I50" s="15"/>
    </row>
    <row r="51" spans="1:9" ht="12.95" customHeight="1">
      <c r="A51" s="6"/>
      <c r="B51" s="25" t="s">
        <v>321</v>
      </c>
      <c r="C51" s="5" t="s">
        <v>322</v>
      </c>
      <c r="D51" s="5" t="s">
        <v>103</v>
      </c>
      <c r="E51" s="7">
        <v>16000</v>
      </c>
      <c r="F51" s="8">
        <v>21.33</v>
      </c>
      <c r="G51" s="26">
        <f t="shared" si="0"/>
        <v>4.0000000000000001E-3</v>
      </c>
      <c r="I51" s="15"/>
    </row>
    <row r="52" spans="1:9" ht="12.95" customHeight="1">
      <c r="A52" s="1"/>
      <c r="B52" s="23" t="s">
        <v>56</v>
      </c>
      <c r="C52" s="5" t="s">
        <v>1</v>
      </c>
      <c r="D52" s="5" t="s">
        <v>1</v>
      </c>
      <c r="E52" s="5" t="s">
        <v>1</v>
      </c>
      <c r="F52" s="9">
        <f>SUM(F7:F51)</f>
        <v>5198.8500000000004</v>
      </c>
      <c r="G52" s="27">
        <f>SUM(G7:G51)</f>
        <v>0.97929999999999984</v>
      </c>
    </row>
    <row r="53" spans="1:9" ht="12.95" customHeight="1">
      <c r="A53" s="1"/>
      <c r="B53" s="28" t="s">
        <v>57</v>
      </c>
      <c r="C53" s="10" t="s">
        <v>1</v>
      </c>
      <c r="D53" s="10" t="s">
        <v>1</v>
      </c>
      <c r="E53" s="10" t="s">
        <v>1</v>
      </c>
      <c r="F53" s="11" t="s">
        <v>58</v>
      </c>
      <c r="G53" s="29" t="s">
        <v>58</v>
      </c>
    </row>
    <row r="54" spans="1:9" ht="12.95" customHeight="1">
      <c r="A54" s="1"/>
      <c r="B54" s="28" t="s">
        <v>56</v>
      </c>
      <c r="C54" s="10" t="s">
        <v>1</v>
      </c>
      <c r="D54" s="10" t="s">
        <v>1</v>
      </c>
      <c r="E54" s="10" t="s">
        <v>1</v>
      </c>
      <c r="F54" s="11" t="s">
        <v>58</v>
      </c>
      <c r="G54" s="29" t="s">
        <v>58</v>
      </c>
    </row>
    <row r="55" spans="1:9" ht="12.95" customHeight="1">
      <c r="A55" s="1"/>
      <c r="B55" s="28" t="s">
        <v>59</v>
      </c>
      <c r="C55" s="12" t="s">
        <v>1</v>
      </c>
      <c r="D55" s="10" t="s">
        <v>1</v>
      </c>
      <c r="E55" s="12" t="s">
        <v>1</v>
      </c>
      <c r="F55" s="9">
        <f>+F52</f>
        <v>5198.8500000000004</v>
      </c>
      <c r="G55" s="27">
        <f>+G52</f>
        <v>0.97929999999999984</v>
      </c>
    </row>
    <row r="56" spans="1:9" ht="12.95" customHeight="1">
      <c r="A56" s="1"/>
      <c r="B56" s="28" t="s">
        <v>60</v>
      </c>
      <c r="C56" s="5" t="s">
        <v>1</v>
      </c>
      <c r="D56" s="10" t="s">
        <v>1</v>
      </c>
      <c r="E56" s="5" t="s">
        <v>1</v>
      </c>
      <c r="F56" s="13">
        <f>+F57-F55</f>
        <v>109.83999999999924</v>
      </c>
      <c r="G56" s="27">
        <f>+G57-G55</f>
        <v>2.0700000000000163E-2</v>
      </c>
    </row>
    <row r="57" spans="1:9" ht="12.95" customHeight="1" thickBot="1">
      <c r="A57" s="1"/>
      <c r="B57" s="30" t="s">
        <v>61</v>
      </c>
      <c r="C57" s="31" t="s">
        <v>1</v>
      </c>
      <c r="D57" s="31" t="s">
        <v>1</v>
      </c>
      <c r="E57" s="31" t="s">
        <v>1</v>
      </c>
      <c r="F57" s="32">
        <v>5308.69</v>
      </c>
      <c r="G57" s="33">
        <v>1</v>
      </c>
    </row>
    <row r="58" spans="1:9">
      <c r="A58" s="1"/>
      <c r="B58" s="4" t="s">
        <v>1</v>
      </c>
      <c r="C58" s="1"/>
      <c r="D58" s="1"/>
      <c r="E58" s="1"/>
      <c r="F58" s="1"/>
      <c r="G58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123</v>
      </c>
      <c r="C7" s="5" t="s">
        <v>10</v>
      </c>
      <c r="D7" s="5" t="s">
        <v>11</v>
      </c>
      <c r="E7" s="7">
        <v>209</v>
      </c>
      <c r="F7" s="8">
        <v>3.45</v>
      </c>
      <c r="G7" s="26">
        <f t="shared" ref="G7:G52" si="0">+ROUND(F7/$F$63,4)</f>
        <v>9.1600000000000001E-2</v>
      </c>
    </row>
    <row r="8" spans="1:7" ht="12.95" customHeight="1">
      <c r="A8" s="6"/>
      <c r="B8" s="25" t="s">
        <v>126</v>
      </c>
      <c r="C8" s="5" t="s">
        <v>45</v>
      </c>
      <c r="D8" s="5" t="s">
        <v>39</v>
      </c>
      <c r="E8" s="7">
        <v>866</v>
      </c>
      <c r="F8" s="8">
        <v>2.8</v>
      </c>
      <c r="G8" s="26">
        <f t="shared" si="0"/>
        <v>7.4300000000000005E-2</v>
      </c>
    </row>
    <row r="9" spans="1:7" ht="12.95" customHeight="1">
      <c r="A9" s="6"/>
      <c r="B9" s="25" t="s">
        <v>119</v>
      </c>
      <c r="C9" s="5" t="s">
        <v>14</v>
      </c>
      <c r="D9" s="5" t="s">
        <v>15</v>
      </c>
      <c r="E9" s="7">
        <v>164</v>
      </c>
      <c r="F9" s="8">
        <v>2.65</v>
      </c>
      <c r="G9" s="26">
        <f t="shared" si="0"/>
        <v>7.0300000000000001E-2</v>
      </c>
    </row>
    <row r="10" spans="1:7" ht="12.95" customHeight="1">
      <c r="A10" s="6"/>
      <c r="B10" s="25" t="s">
        <v>120</v>
      </c>
      <c r="C10" s="5" t="s">
        <v>16</v>
      </c>
      <c r="D10" s="5" t="s">
        <v>17</v>
      </c>
      <c r="E10" s="7">
        <v>169</v>
      </c>
      <c r="F10" s="8">
        <v>2.33</v>
      </c>
      <c r="G10" s="26">
        <f t="shared" si="0"/>
        <v>6.1800000000000001E-2</v>
      </c>
    </row>
    <row r="11" spans="1:7" ht="12.95" customHeight="1">
      <c r="A11" s="6"/>
      <c r="B11" s="25" t="s">
        <v>121</v>
      </c>
      <c r="C11" s="5" t="s">
        <v>12</v>
      </c>
      <c r="D11" s="5" t="s">
        <v>13</v>
      </c>
      <c r="E11" s="7">
        <v>204</v>
      </c>
      <c r="F11" s="8">
        <v>1.91</v>
      </c>
      <c r="G11" s="26">
        <f t="shared" si="0"/>
        <v>5.0700000000000002E-2</v>
      </c>
    </row>
    <row r="12" spans="1:7" ht="12.95" customHeight="1">
      <c r="A12" s="6"/>
      <c r="B12" s="25" t="s">
        <v>125</v>
      </c>
      <c r="C12" s="5" t="s">
        <v>20</v>
      </c>
      <c r="D12" s="5" t="s">
        <v>11</v>
      </c>
      <c r="E12" s="7">
        <v>652</v>
      </c>
      <c r="F12" s="8">
        <v>1.89</v>
      </c>
      <c r="G12" s="26">
        <f t="shared" si="0"/>
        <v>5.0200000000000002E-2</v>
      </c>
    </row>
    <row r="13" spans="1:7" ht="12.95" customHeight="1">
      <c r="A13" s="6"/>
      <c r="B13" s="25" t="s">
        <v>122</v>
      </c>
      <c r="C13" s="5" t="s">
        <v>18</v>
      </c>
      <c r="D13" s="5" t="s">
        <v>19</v>
      </c>
      <c r="E13" s="7">
        <v>85</v>
      </c>
      <c r="F13" s="8">
        <v>1.43</v>
      </c>
      <c r="G13" s="26">
        <f t="shared" si="0"/>
        <v>3.7999999999999999E-2</v>
      </c>
    </row>
    <row r="14" spans="1:7" ht="12.95" customHeight="1">
      <c r="A14" s="6"/>
      <c r="B14" s="25" t="s">
        <v>128</v>
      </c>
      <c r="C14" s="5" t="s">
        <v>31</v>
      </c>
      <c r="D14" s="5" t="s">
        <v>13</v>
      </c>
      <c r="E14" s="7">
        <v>55</v>
      </c>
      <c r="F14" s="8">
        <v>1.3</v>
      </c>
      <c r="G14" s="26">
        <f t="shared" si="0"/>
        <v>3.4500000000000003E-2</v>
      </c>
    </row>
    <row r="15" spans="1:7" ht="12.95" customHeight="1">
      <c r="A15" s="6"/>
      <c r="B15" s="25" t="s">
        <v>135</v>
      </c>
      <c r="C15" s="5" t="s">
        <v>44</v>
      </c>
      <c r="D15" s="5" t="s">
        <v>11</v>
      </c>
      <c r="E15" s="7">
        <v>123</v>
      </c>
      <c r="F15" s="8">
        <v>1.18</v>
      </c>
      <c r="G15" s="26">
        <f t="shared" si="0"/>
        <v>3.1300000000000001E-2</v>
      </c>
    </row>
    <row r="16" spans="1:7" ht="12.95" customHeight="1">
      <c r="A16" s="6"/>
      <c r="B16" s="25" t="s">
        <v>136</v>
      </c>
      <c r="C16" s="5" t="s">
        <v>29</v>
      </c>
      <c r="D16" s="5" t="s">
        <v>30</v>
      </c>
      <c r="E16" s="7">
        <v>13</v>
      </c>
      <c r="F16" s="8">
        <v>0.94</v>
      </c>
      <c r="G16" s="26">
        <f t="shared" si="0"/>
        <v>2.4899999999999999E-2</v>
      </c>
    </row>
    <row r="17" spans="1:7" ht="12.95" customHeight="1">
      <c r="A17" s="6"/>
      <c r="B17" s="25" t="s">
        <v>127</v>
      </c>
      <c r="C17" s="5" t="s">
        <v>24</v>
      </c>
      <c r="D17" s="5" t="s">
        <v>11</v>
      </c>
      <c r="E17" s="7">
        <v>176</v>
      </c>
      <c r="F17" s="8">
        <v>0.91</v>
      </c>
      <c r="G17" s="26">
        <f t="shared" si="0"/>
        <v>2.4199999999999999E-2</v>
      </c>
    </row>
    <row r="18" spans="1:7" ht="12.95" customHeight="1">
      <c r="A18" s="6"/>
      <c r="B18" s="25" t="s">
        <v>21</v>
      </c>
      <c r="C18" s="5" t="s">
        <v>22</v>
      </c>
      <c r="D18" s="5" t="s">
        <v>11</v>
      </c>
      <c r="E18" s="7">
        <v>328</v>
      </c>
      <c r="F18" s="8">
        <v>0.9</v>
      </c>
      <c r="G18" s="26">
        <f t="shared" si="0"/>
        <v>2.3900000000000001E-2</v>
      </c>
    </row>
    <row r="19" spans="1:7" ht="12.95" customHeight="1">
      <c r="A19" s="6"/>
      <c r="B19" s="25" t="s">
        <v>140</v>
      </c>
      <c r="C19" s="5" t="s">
        <v>32</v>
      </c>
      <c r="D19" s="5" t="s">
        <v>30</v>
      </c>
      <c r="E19" s="7">
        <v>194</v>
      </c>
      <c r="F19" s="8">
        <v>0.84</v>
      </c>
      <c r="G19" s="26">
        <f t="shared" si="0"/>
        <v>2.23E-2</v>
      </c>
    </row>
    <row r="20" spans="1:7" ht="12.95" customHeight="1">
      <c r="A20" s="6"/>
      <c r="B20" s="25" t="s">
        <v>159</v>
      </c>
      <c r="C20" s="5" t="s">
        <v>93</v>
      </c>
      <c r="D20" s="5" t="s">
        <v>39</v>
      </c>
      <c r="E20" s="7">
        <v>76</v>
      </c>
      <c r="F20" s="8">
        <v>0.82</v>
      </c>
      <c r="G20" s="26">
        <f t="shared" si="0"/>
        <v>2.18E-2</v>
      </c>
    </row>
    <row r="21" spans="1:7" ht="12.95" customHeight="1">
      <c r="A21" s="6"/>
      <c r="B21" s="25" t="s">
        <v>144</v>
      </c>
      <c r="C21" s="5" t="s">
        <v>71</v>
      </c>
      <c r="D21" s="5" t="s">
        <v>11</v>
      </c>
      <c r="E21" s="7">
        <v>52</v>
      </c>
      <c r="F21" s="8">
        <v>0.77</v>
      </c>
      <c r="G21" s="26">
        <f t="shared" si="0"/>
        <v>2.0400000000000001E-2</v>
      </c>
    </row>
    <row r="22" spans="1:7" ht="12.95" customHeight="1">
      <c r="A22" s="6"/>
      <c r="B22" s="25" t="s">
        <v>152</v>
      </c>
      <c r="C22" s="5" t="s">
        <v>84</v>
      </c>
      <c r="D22" s="5" t="s">
        <v>30</v>
      </c>
      <c r="E22" s="7">
        <v>49</v>
      </c>
      <c r="F22" s="8">
        <v>0.66</v>
      </c>
      <c r="G22" s="26">
        <f t="shared" si="0"/>
        <v>1.7500000000000002E-2</v>
      </c>
    </row>
    <row r="23" spans="1:7" ht="12.95" customHeight="1">
      <c r="A23" s="6"/>
      <c r="B23" s="25" t="s">
        <v>250</v>
      </c>
      <c r="C23" s="5" t="s">
        <v>53</v>
      </c>
      <c r="D23" s="5" t="s">
        <v>26</v>
      </c>
      <c r="E23" s="7">
        <v>115</v>
      </c>
      <c r="F23" s="8">
        <v>0.64</v>
      </c>
      <c r="G23" s="26">
        <f t="shared" si="0"/>
        <v>1.7000000000000001E-2</v>
      </c>
    </row>
    <row r="24" spans="1:7" ht="12.95" customHeight="1">
      <c r="A24" s="6"/>
      <c r="B24" s="25" t="s">
        <v>161</v>
      </c>
      <c r="C24" s="5" t="s">
        <v>87</v>
      </c>
      <c r="D24" s="5" t="s">
        <v>11</v>
      </c>
      <c r="E24" s="7">
        <v>37</v>
      </c>
      <c r="F24" s="8">
        <v>0.54</v>
      </c>
      <c r="G24" s="26">
        <f t="shared" si="0"/>
        <v>1.43E-2</v>
      </c>
    </row>
    <row r="25" spans="1:7" ht="12.95" customHeight="1">
      <c r="A25" s="6"/>
      <c r="B25" s="25" t="s">
        <v>164</v>
      </c>
      <c r="C25" s="5" t="s">
        <v>101</v>
      </c>
      <c r="D25" s="5" t="s">
        <v>39</v>
      </c>
      <c r="E25" s="7">
        <v>48</v>
      </c>
      <c r="F25" s="8">
        <v>0.53</v>
      </c>
      <c r="G25" s="26">
        <f t="shared" si="0"/>
        <v>1.41E-2</v>
      </c>
    </row>
    <row r="26" spans="1:7" ht="12.95" customHeight="1">
      <c r="A26" s="6"/>
      <c r="B26" s="25" t="s">
        <v>158</v>
      </c>
      <c r="C26" s="5" t="s">
        <v>47</v>
      </c>
      <c r="D26" s="5" t="s">
        <v>48</v>
      </c>
      <c r="E26" s="7">
        <v>139</v>
      </c>
      <c r="F26" s="8">
        <v>0.53</v>
      </c>
      <c r="G26" s="26">
        <f t="shared" si="0"/>
        <v>1.41E-2</v>
      </c>
    </row>
    <row r="27" spans="1:7" ht="12.95" customHeight="1">
      <c r="A27" s="6"/>
      <c r="B27" s="25" t="s">
        <v>129</v>
      </c>
      <c r="C27" s="5" t="s">
        <v>49</v>
      </c>
      <c r="D27" s="5" t="s">
        <v>13</v>
      </c>
      <c r="E27" s="7">
        <v>60</v>
      </c>
      <c r="F27" s="8">
        <v>0.51</v>
      </c>
      <c r="G27" s="26">
        <f t="shared" si="0"/>
        <v>1.35E-2</v>
      </c>
    </row>
    <row r="28" spans="1:7" ht="12.95" customHeight="1">
      <c r="A28" s="6"/>
      <c r="B28" s="25" t="s">
        <v>168</v>
      </c>
      <c r="C28" s="5" t="s">
        <v>104</v>
      </c>
      <c r="D28" s="5" t="s">
        <v>30</v>
      </c>
      <c r="E28" s="7">
        <v>13</v>
      </c>
      <c r="F28" s="8">
        <v>0.48</v>
      </c>
      <c r="G28" s="26">
        <f t="shared" si="0"/>
        <v>1.2699999999999999E-2</v>
      </c>
    </row>
    <row r="29" spans="1:7" ht="12.95" customHeight="1">
      <c r="A29" s="6"/>
      <c r="B29" s="25" t="s">
        <v>162</v>
      </c>
      <c r="C29" s="5" t="s">
        <v>91</v>
      </c>
      <c r="D29" s="5" t="s">
        <v>67</v>
      </c>
      <c r="E29" s="7">
        <v>2</v>
      </c>
      <c r="F29" s="8">
        <v>0.47</v>
      </c>
      <c r="G29" s="26">
        <f t="shared" si="0"/>
        <v>1.2500000000000001E-2</v>
      </c>
    </row>
    <row r="30" spans="1:7" ht="12.95" customHeight="1">
      <c r="A30" s="6"/>
      <c r="B30" s="25" t="s">
        <v>171</v>
      </c>
      <c r="C30" s="5" t="s">
        <v>102</v>
      </c>
      <c r="D30" s="5" t="s">
        <v>103</v>
      </c>
      <c r="E30" s="7">
        <v>224</v>
      </c>
      <c r="F30" s="8">
        <v>0.47</v>
      </c>
      <c r="G30" s="26">
        <f t="shared" si="0"/>
        <v>1.2500000000000001E-2</v>
      </c>
    </row>
    <row r="31" spans="1:7" ht="12.95" customHeight="1">
      <c r="A31" s="6"/>
      <c r="B31" s="25" t="s">
        <v>160</v>
      </c>
      <c r="C31" s="5" t="s">
        <v>41</v>
      </c>
      <c r="D31" s="5" t="s">
        <v>42</v>
      </c>
      <c r="E31" s="7">
        <v>288</v>
      </c>
      <c r="F31" s="8">
        <v>0.45</v>
      </c>
      <c r="G31" s="26">
        <f t="shared" si="0"/>
        <v>1.1900000000000001E-2</v>
      </c>
    </row>
    <row r="32" spans="1:7" ht="12.95" customHeight="1">
      <c r="A32" s="6"/>
      <c r="B32" s="25" t="s">
        <v>174</v>
      </c>
      <c r="C32" s="5" t="s">
        <v>97</v>
      </c>
      <c r="D32" s="5" t="s">
        <v>17</v>
      </c>
      <c r="E32" s="7">
        <v>109</v>
      </c>
      <c r="F32" s="8">
        <v>0.42</v>
      </c>
      <c r="G32" s="26">
        <f t="shared" si="0"/>
        <v>1.11E-2</v>
      </c>
    </row>
    <row r="33" spans="1:7" ht="12.95" customHeight="1">
      <c r="A33" s="6"/>
      <c r="B33" s="25" t="s">
        <v>154</v>
      </c>
      <c r="C33" s="5" t="s">
        <v>82</v>
      </c>
      <c r="D33" s="5" t="s">
        <v>70</v>
      </c>
      <c r="E33" s="7">
        <v>10</v>
      </c>
      <c r="F33" s="8">
        <v>0.4</v>
      </c>
      <c r="G33" s="26">
        <f t="shared" si="0"/>
        <v>1.06E-2</v>
      </c>
    </row>
    <row r="34" spans="1:7" ht="12.95" customHeight="1">
      <c r="A34" s="6"/>
      <c r="B34" s="25" t="s">
        <v>170</v>
      </c>
      <c r="C34" s="5" t="s">
        <v>105</v>
      </c>
      <c r="D34" s="5" t="s">
        <v>103</v>
      </c>
      <c r="E34" s="7">
        <v>252</v>
      </c>
      <c r="F34" s="8">
        <v>0.4</v>
      </c>
      <c r="G34" s="26">
        <f t="shared" si="0"/>
        <v>1.06E-2</v>
      </c>
    </row>
    <row r="35" spans="1:7" ht="12.95" customHeight="1">
      <c r="A35" s="6"/>
      <c r="B35" s="25" t="s">
        <v>172</v>
      </c>
      <c r="C35" s="5" t="s">
        <v>107</v>
      </c>
      <c r="D35" s="5" t="s">
        <v>108</v>
      </c>
      <c r="E35" s="7">
        <v>69</v>
      </c>
      <c r="F35" s="8">
        <v>0.38</v>
      </c>
      <c r="G35" s="26">
        <f t="shared" si="0"/>
        <v>1.01E-2</v>
      </c>
    </row>
    <row r="36" spans="1:7" ht="12.95" customHeight="1">
      <c r="A36" s="6"/>
      <c r="B36" s="25" t="s">
        <v>157</v>
      </c>
      <c r="C36" s="5" t="s">
        <v>92</v>
      </c>
      <c r="D36" s="5" t="s">
        <v>30</v>
      </c>
      <c r="E36" s="7">
        <v>13</v>
      </c>
      <c r="F36" s="8">
        <v>0.36</v>
      </c>
      <c r="G36" s="26">
        <f t="shared" si="0"/>
        <v>9.5999999999999992E-3</v>
      </c>
    </row>
    <row r="37" spans="1:7" ht="12.95" customHeight="1">
      <c r="A37" s="6"/>
      <c r="B37" s="25" t="s">
        <v>132</v>
      </c>
      <c r="C37" s="5" t="s">
        <v>46</v>
      </c>
      <c r="D37" s="5" t="s">
        <v>17</v>
      </c>
      <c r="E37" s="7">
        <v>55</v>
      </c>
      <c r="F37" s="8">
        <v>0.35</v>
      </c>
      <c r="G37" s="26">
        <f t="shared" si="0"/>
        <v>9.2999999999999992E-3</v>
      </c>
    </row>
    <row r="38" spans="1:7" ht="12.95" customHeight="1">
      <c r="A38" s="6"/>
      <c r="B38" s="25" t="s">
        <v>124</v>
      </c>
      <c r="C38" s="5" t="s">
        <v>43</v>
      </c>
      <c r="D38" s="5" t="s">
        <v>13</v>
      </c>
      <c r="E38" s="7">
        <v>134</v>
      </c>
      <c r="F38" s="8">
        <v>0.35</v>
      </c>
      <c r="G38" s="26">
        <f t="shared" si="0"/>
        <v>9.2999999999999992E-3</v>
      </c>
    </row>
    <row r="39" spans="1:7" ht="12.95" customHeight="1">
      <c r="A39" s="6"/>
      <c r="B39" s="25" t="s">
        <v>254</v>
      </c>
      <c r="C39" s="5" t="s">
        <v>255</v>
      </c>
      <c r="D39" s="5" t="s">
        <v>15</v>
      </c>
      <c r="E39" s="7">
        <v>32</v>
      </c>
      <c r="F39" s="8">
        <v>0.34</v>
      </c>
      <c r="G39" s="26">
        <f t="shared" si="0"/>
        <v>8.9999999999999993E-3</v>
      </c>
    </row>
    <row r="40" spans="1:7" ht="12.95" customHeight="1">
      <c r="A40" s="6"/>
      <c r="B40" s="25" t="s">
        <v>285</v>
      </c>
      <c r="C40" s="5" t="s">
        <v>286</v>
      </c>
      <c r="D40" s="5" t="s">
        <v>112</v>
      </c>
      <c r="E40" s="7">
        <v>137</v>
      </c>
      <c r="F40" s="8">
        <v>0.34</v>
      </c>
      <c r="G40" s="26">
        <f t="shared" si="0"/>
        <v>8.9999999999999993E-3</v>
      </c>
    </row>
    <row r="41" spans="1:7" ht="12.95" customHeight="1">
      <c r="A41" s="6"/>
      <c r="B41" s="25" t="s">
        <v>130</v>
      </c>
      <c r="C41" s="5" t="s">
        <v>55</v>
      </c>
      <c r="D41" s="5" t="s">
        <v>26</v>
      </c>
      <c r="E41" s="7">
        <v>12</v>
      </c>
      <c r="F41" s="8">
        <v>0.32</v>
      </c>
      <c r="G41" s="26">
        <f t="shared" si="0"/>
        <v>8.5000000000000006E-3</v>
      </c>
    </row>
    <row r="42" spans="1:7" ht="12.95" customHeight="1">
      <c r="A42" s="6"/>
      <c r="B42" s="25" t="s">
        <v>134</v>
      </c>
      <c r="C42" s="5" t="s">
        <v>27</v>
      </c>
      <c r="D42" s="5" t="s">
        <v>28</v>
      </c>
      <c r="E42" s="7">
        <v>133</v>
      </c>
      <c r="F42" s="8">
        <v>0.32</v>
      </c>
      <c r="G42" s="26">
        <f t="shared" si="0"/>
        <v>8.5000000000000006E-3</v>
      </c>
    </row>
    <row r="43" spans="1:7" ht="12.95" customHeight="1">
      <c r="A43" s="6"/>
      <c r="B43" s="25" t="s">
        <v>141</v>
      </c>
      <c r="C43" s="5" t="s">
        <v>94</v>
      </c>
      <c r="D43" s="5" t="s">
        <v>26</v>
      </c>
      <c r="E43" s="7">
        <v>54</v>
      </c>
      <c r="F43" s="8">
        <v>0.3</v>
      </c>
      <c r="G43" s="26">
        <f t="shared" si="0"/>
        <v>8.0000000000000002E-3</v>
      </c>
    </row>
    <row r="44" spans="1:7" ht="12.95" customHeight="1">
      <c r="A44" s="6"/>
      <c r="B44" s="25" t="s">
        <v>137</v>
      </c>
      <c r="C44" s="5" t="s">
        <v>52</v>
      </c>
      <c r="D44" s="5" t="s">
        <v>23</v>
      </c>
      <c r="E44" s="7">
        <v>83</v>
      </c>
      <c r="F44" s="8">
        <v>0.3</v>
      </c>
      <c r="G44" s="26">
        <f t="shared" si="0"/>
        <v>8.0000000000000002E-3</v>
      </c>
    </row>
    <row r="45" spans="1:7" ht="12.95" customHeight="1">
      <c r="A45" s="6"/>
      <c r="B45" s="25" t="s">
        <v>143</v>
      </c>
      <c r="C45" s="5" t="s">
        <v>35</v>
      </c>
      <c r="D45" s="5" t="s">
        <v>36</v>
      </c>
      <c r="E45" s="7">
        <v>58</v>
      </c>
      <c r="F45" s="8">
        <v>0.28000000000000003</v>
      </c>
      <c r="G45" s="26">
        <f t="shared" si="0"/>
        <v>7.4000000000000003E-3</v>
      </c>
    </row>
    <row r="46" spans="1:7" ht="12.95" customHeight="1">
      <c r="A46" s="6"/>
      <c r="B46" s="25" t="s">
        <v>232</v>
      </c>
      <c r="C46" s="5" t="s">
        <v>233</v>
      </c>
      <c r="D46" s="5" t="s">
        <v>30</v>
      </c>
      <c r="E46" s="7">
        <v>1</v>
      </c>
      <c r="F46" s="8">
        <v>0.27</v>
      </c>
      <c r="G46" s="26">
        <f t="shared" si="0"/>
        <v>7.1999999999999998E-3</v>
      </c>
    </row>
    <row r="47" spans="1:7" ht="12.95" customHeight="1">
      <c r="A47" s="6"/>
      <c r="B47" s="25" t="s">
        <v>169</v>
      </c>
      <c r="C47" s="5" t="s">
        <v>113</v>
      </c>
      <c r="D47" s="5" t="s">
        <v>112</v>
      </c>
      <c r="E47" s="7">
        <v>135</v>
      </c>
      <c r="F47" s="8">
        <v>0.26</v>
      </c>
      <c r="G47" s="26">
        <f t="shared" si="0"/>
        <v>6.8999999999999999E-3</v>
      </c>
    </row>
    <row r="48" spans="1:7" ht="12.95" customHeight="1">
      <c r="A48" s="6"/>
      <c r="B48" s="25" t="s">
        <v>153</v>
      </c>
      <c r="C48" s="5" t="s">
        <v>85</v>
      </c>
      <c r="D48" s="5" t="s">
        <v>26</v>
      </c>
      <c r="E48" s="7">
        <v>25</v>
      </c>
      <c r="F48" s="8">
        <v>0.26</v>
      </c>
      <c r="G48" s="26">
        <f t="shared" si="0"/>
        <v>6.8999999999999999E-3</v>
      </c>
    </row>
    <row r="49" spans="1:7" ht="12.95" customHeight="1">
      <c r="A49" s="6"/>
      <c r="B49" s="25" t="s">
        <v>156</v>
      </c>
      <c r="C49" s="5" t="s">
        <v>83</v>
      </c>
      <c r="D49" s="5" t="s">
        <v>13</v>
      </c>
      <c r="E49" s="7">
        <v>66</v>
      </c>
      <c r="F49" s="8">
        <v>0.25</v>
      </c>
      <c r="G49" s="26">
        <f t="shared" si="0"/>
        <v>6.6E-3</v>
      </c>
    </row>
    <row r="50" spans="1:7" ht="12.95" customHeight="1">
      <c r="A50" s="6"/>
      <c r="B50" s="25" t="s">
        <v>165</v>
      </c>
      <c r="C50" s="5" t="s">
        <v>109</v>
      </c>
      <c r="D50" s="5" t="s">
        <v>74</v>
      </c>
      <c r="E50" s="7">
        <v>67</v>
      </c>
      <c r="F50" s="8">
        <v>0.24</v>
      </c>
      <c r="G50" s="26">
        <f t="shared" si="0"/>
        <v>6.4000000000000003E-3</v>
      </c>
    </row>
    <row r="51" spans="1:7" ht="12.95" customHeight="1">
      <c r="A51" s="6"/>
      <c r="B51" s="25" t="s">
        <v>208</v>
      </c>
      <c r="C51" s="5" t="s">
        <v>209</v>
      </c>
      <c r="D51" s="5" t="s">
        <v>210</v>
      </c>
      <c r="E51" s="7">
        <v>55</v>
      </c>
      <c r="F51" s="8">
        <v>0.21</v>
      </c>
      <c r="G51" s="26">
        <f t="shared" si="0"/>
        <v>5.5999999999999999E-3</v>
      </c>
    </row>
    <row r="52" spans="1:7" ht="12.95" customHeight="1">
      <c r="A52" s="6"/>
      <c r="B52" s="25" t="s">
        <v>167</v>
      </c>
      <c r="C52" s="5" t="s">
        <v>106</v>
      </c>
      <c r="D52" s="5" t="s">
        <v>70</v>
      </c>
      <c r="E52" s="7">
        <v>77</v>
      </c>
      <c r="F52" s="8">
        <v>0.19</v>
      </c>
      <c r="G52" s="26">
        <f t="shared" si="0"/>
        <v>5.0000000000000001E-3</v>
      </c>
    </row>
    <row r="53" spans="1:7" ht="12.95" customHeight="1">
      <c r="A53" s="6"/>
      <c r="B53" s="25" t="s">
        <v>194</v>
      </c>
      <c r="C53" s="5" t="s">
        <v>195</v>
      </c>
      <c r="D53" s="5" t="s">
        <v>26</v>
      </c>
      <c r="E53" s="7">
        <v>28</v>
      </c>
      <c r="F53" s="8">
        <v>0.19</v>
      </c>
      <c r="G53" s="26">
        <f t="shared" ref="G53:G55" si="1">+ROUND(F53/$F$63,4)</f>
        <v>5.0000000000000001E-3</v>
      </c>
    </row>
    <row r="54" spans="1:7" ht="12.95" customHeight="1">
      <c r="A54" s="6"/>
      <c r="B54" s="25" t="s">
        <v>50</v>
      </c>
      <c r="C54" s="5" t="s">
        <v>51</v>
      </c>
      <c r="D54" s="5" t="s">
        <v>11</v>
      </c>
      <c r="E54" s="7">
        <v>100</v>
      </c>
      <c r="F54" s="8">
        <v>0.16</v>
      </c>
      <c r="G54" s="26">
        <f t="shared" si="1"/>
        <v>4.1999999999999997E-3</v>
      </c>
    </row>
    <row r="55" spans="1:7" ht="12.95" customHeight="1">
      <c r="A55" s="6"/>
      <c r="B55" s="25" t="s">
        <v>173</v>
      </c>
      <c r="C55" s="5" t="s">
        <v>111</v>
      </c>
      <c r="D55" s="5" t="s">
        <v>103</v>
      </c>
      <c r="E55" s="7">
        <v>185</v>
      </c>
      <c r="F55" s="8">
        <v>0.15</v>
      </c>
      <c r="G55" s="26">
        <f t="shared" si="1"/>
        <v>4.0000000000000001E-3</v>
      </c>
    </row>
    <row r="56" spans="1:7" ht="12.95" customHeight="1">
      <c r="A56" s="6"/>
      <c r="B56" s="25" t="s">
        <v>218</v>
      </c>
      <c r="C56" s="5" t="s">
        <v>180</v>
      </c>
      <c r="D56" s="5" t="s">
        <v>30</v>
      </c>
      <c r="E56" s="7">
        <v>54</v>
      </c>
      <c r="F56" s="8">
        <v>0.14000000000000001</v>
      </c>
      <c r="G56" s="26">
        <f t="shared" ref="G56:G57" si="2">+ROUND(F56/$F$63,4)</f>
        <v>3.7000000000000002E-3</v>
      </c>
    </row>
    <row r="57" spans="1:7" ht="12.95" customHeight="1">
      <c r="A57" s="6"/>
      <c r="B57" s="25" t="s">
        <v>163</v>
      </c>
      <c r="C57" s="5" t="s">
        <v>110</v>
      </c>
      <c r="D57" s="5" t="s">
        <v>70</v>
      </c>
      <c r="E57" s="7">
        <v>8</v>
      </c>
      <c r="F57" s="8">
        <v>0.13</v>
      </c>
      <c r="G57" s="26">
        <f t="shared" si="2"/>
        <v>3.5000000000000001E-3</v>
      </c>
    </row>
    <row r="58" spans="1:7" ht="12.95" customHeight="1">
      <c r="A58" s="1"/>
      <c r="B58" s="23" t="s">
        <v>56</v>
      </c>
      <c r="C58" s="5" t="s">
        <v>1</v>
      </c>
      <c r="D58" s="5" t="s">
        <v>1</v>
      </c>
      <c r="E58" s="5" t="s">
        <v>1</v>
      </c>
      <c r="F58" s="9">
        <f>SUM(F7:F57)</f>
        <v>36.71</v>
      </c>
      <c r="G58" s="27">
        <f>SUM(G7:G57)</f>
        <v>0.97430000000000005</v>
      </c>
    </row>
    <row r="59" spans="1:7" ht="12.95" customHeight="1">
      <c r="A59" s="1"/>
      <c r="B59" s="28" t="s">
        <v>57</v>
      </c>
      <c r="C59" s="10" t="s">
        <v>1</v>
      </c>
      <c r="D59" s="10" t="s">
        <v>1</v>
      </c>
      <c r="E59" s="10" t="s">
        <v>1</v>
      </c>
      <c r="F59" s="11" t="s">
        <v>58</v>
      </c>
      <c r="G59" s="29" t="s">
        <v>58</v>
      </c>
    </row>
    <row r="60" spans="1:7" ht="12.95" customHeight="1">
      <c r="A60" s="1"/>
      <c r="B60" s="28" t="s">
        <v>56</v>
      </c>
      <c r="C60" s="10" t="s">
        <v>1</v>
      </c>
      <c r="D60" s="10" t="s">
        <v>1</v>
      </c>
      <c r="E60" s="10" t="s">
        <v>1</v>
      </c>
      <c r="F60" s="11" t="s">
        <v>58</v>
      </c>
      <c r="G60" s="29" t="s">
        <v>58</v>
      </c>
    </row>
    <row r="61" spans="1:7" ht="12.95" customHeight="1">
      <c r="A61" s="1"/>
      <c r="B61" s="28" t="s">
        <v>59</v>
      </c>
      <c r="C61" s="12" t="s">
        <v>1</v>
      </c>
      <c r="D61" s="10" t="s">
        <v>1</v>
      </c>
      <c r="E61" s="12" t="s">
        <v>1</v>
      </c>
      <c r="F61" s="9">
        <f>+F58</f>
        <v>36.71</v>
      </c>
      <c r="G61" s="27">
        <f>+G58</f>
        <v>0.97430000000000005</v>
      </c>
    </row>
    <row r="62" spans="1:7" ht="12.95" customHeight="1">
      <c r="A62" s="1"/>
      <c r="B62" s="28" t="s">
        <v>60</v>
      </c>
      <c r="C62" s="5" t="s">
        <v>1</v>
      </c>
      <c r="D62" s="10" t="s">
        <v>1</v>
      </c>
      <c r="E62" s="5" t="s">
        <v>1</v>
      </c>
      <c r="F62" s="13">
        <f>+F63-F61</f>
        <v>0.96999999999999886</v>
      </c>
      <c r="G62" s="27">
        <f>+G63-G61</f>
        <v>2.5699999999999945E-2</v>
      </c>
    </row>
    <row r="63" spans="1:7" ht="12.95" customHeight="1" thickBot="1">
      <c r="A63" s="1"/>
      <c r="B63" s="30" t="s">
        <v>61</v>
      </c>
      <c r="C63" s="31" t="s">
        <v>1</v>
      </c>
      <c r="D63" s="31" t="s">
        <v>1</v>
      </c>
      <c r="E63" s="31" t="s">
        <v>1</v>
      </c>
      <c r="F63" s="32">
        <v>37.68</v>
      </c>
      <c r="G63" s="33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60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114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123</v>
      </c>
      <c r="C7" s="5" t="s">
        <v>10</v>
      </c>
      <c r="D7" s="5" t="s">
        <v>11</v>
      </c>
      <c r="E7" s="7">
        <v>85337</v>
      </c>
      <c r="F7" s="8">
        <v>1409.98</v>
      </c>
      <c r="G7" s="26">
        <f t="shared" ref="G7:G49" si="0">+ROUND(F7/$F$56,4)</f>
        <v>6.6500000000000004E-2</v>
      </c>
    </row>
    <row r="8" spans="1:7" ht="12.95" customHeight="1">
      <c r="A8" s="6"/>
      <c r="B8" s="25" t="s">
        <v>126</v>
      </c>
      <c r="C8" s="5" t="s">
        <v>45</v>
      </c>
      <c r="D8" s="5" t="s">
        <v>39</v>
      </c>
      <c r="E8" s="7">
        <v>413059</v>
      </c>
      <c r="F8" s="8">
        <v>1337.69</v>
      </c>
      <c r="G8" s="26">
        <f t="shared" si="0"/>
        <v>6.3100000000000003E-2</v>
      </c>
    </row>
    <row r="9" spans="1:7" ht="12.95" customHeight="1">
      <c r="A9" s="6"/>
      <c r="B9" s="25" t="s">
        <v>120</v>
      </c>
      <c r="C9" s="5" t="s">
        <v>16</v>
      </c>
      <c r="D9" s="5" t="s">
        <v>17</v>
      </c>
      <c r="E9" s="7">
        <v>72815</v>
      </c>
      <c r="F9" s="8">
        <v>1005.03</v>
      </c>
      <c r="G9" s="26">
        <f t="shared" si="0"/>
        <v>4.7399999999999998E-2</v>
      </c>
    </row>
    <row r="10" spans="1:7" ht="12.95" customHeight="1">
      <c r="A10" s="6"/>
      <c r="B10" s="25" t="s">
        <v>125</v>
      </c>
      <c r="C10" s="5" t="s">
        <v>20</v>
      </c>
      <c r="D10" s="5" t="s">
        <v>11</v>
      </c>
      <c r="E10" s="7">
        <v>338860</v>
      </c>
      <c r="F10" s="8">
        <v>983.03</v>
      </c>
      <c r="G10" s="26">
        <f t="shared" si="0"/>
        <v>4.6399999999999997E-2</v>
      </c>
    </row>
    <row r="11" spans="1:7" ht="12.95" customHeight="1">
      <c r="A11" s="6"/>
      <c r="B11" s="25" t="s">
        <v>119</v>
      </c>
      <c r="C11" s="5" t="s">
        <v>14</v>
      </c>
      <c r="D11" s="5" t="s">
        <v>15</v>
      </c>
      <c r="E11" s="7">
        <v>58066</v>
      </c>
      <c r="F11" s="8">
        <v>938.55</v>
      </c>
      <c r="G11" s="26">
        <f t="shared" si="0"/>
        <v>4.4299999999999999E-2</v>
      </c>
    </row>
    <row r="12" spans="1:7" ht="12.95" customHeight="1">
      <c r="A12" s="6"/>
      <c r="B12" s="25" t="s">
        <v>136</v>
      </c>
      <c r="C12" s="5" t="s">
        <v>29</v>
      </c>
      <c r="D12" s="5" t="s">
        <v>30</v>
      </c>
      <c r="E12" s="7">
        <v>12611</v>
      </c>
      <c r="F12" s="8">
        <v>910.25</v>
      </c>
      <c r="G12" s="26">
        <f t="shared" si="0"/>
        <v>4.2999999999999997E-2</v>
      </c>
    </row>
    <row r="13" spans="1:7" ht="12.95" customHeight="1">
      <c r="A13" s="6"/>
      <c r="B13" s="25" t="s">
        <v>145</v>
      </c>
      <c r="C13" s="5" t="s">
        <v>64</v>
      </c>
      <c r="D13" s="5" t="s">
        <v>39</v>
      </c>
      <c r="E13" s="7">
        <v>137849</v>
      </c>
      <c r="F13" s="8">
        <v>877.82</v>
      </c>
      <c r="G13" s="26">
        <f t="shared" si="0"/>
        <v>4.1399999999999999E-2</v>
      </c>
    </row>
    <row r="14" spans="1:7" ht="12.95" customHeight="1">
      <c r="A14" s="6"/>
      <c r="B14" s="25" t="s">
        <v>122</v>
      </c>
      <c r="C14" s="5" t="s">
        <v>18</v>
      </c>
      <c r="D14" s="5" t="s">
        <v>19</v>
      </c>
      <c r="E14" s="7">
        <v>46274</v>
      </c>
      <c r="F14" s="8">
        <v>781.01</v>
      </c>
      <c r="G14" s="26">
        <f t="shared" si="0"/>
        <v>3.6900000000000002E-2</v>
      </c>
    </row>
    <row r="15" spans="1:7" ht="12.95" customHeight="1">
      <c r="A15" s="6"/>
      <c r="B15" s="25" t="s">
        <v>260</v>
      </c>
      <c r="C15" s="5" t="s">
        <v>261</v>
      </c>
      <c r="D15" s="5" t="s">
        <v>262</v>
      </c>
      <c r="E15" s="7">
        <v>35277</v>
      </c>
      <c r="F15" s="8">
        <v>655.34</v>
      </c>
      <c r="G15" s="26">
        <f t="shared" si="0"/>
        <v>3.09E-2</v>
      </c>
    </row>
    <row r="16" spans="1:7" ht="12.95" customHeight="1">
      <c r="A16" s="6"/>
      <c r="B16" s="25" t="s">
        <v>146</v>
      </c>
      <c r="C16" s="5" t="s">
        <v>66</v>
      </c>
      <c r="D16" s="5" t="s">
        <v>67</v>
      </c>
      <c r="E16" s="7">
        <v>136870</v>
      </c>
      <c r="F16" s="8">
        <v>629.47</v>
      </c>
      <c r="G16" s="26">
        <f t="shared" si="0"/>
        <v>2.9700000000000001E-2</v>
      </c>
    </row>
    <row r="17" spans="1:7" ht="12.95" customHeight="1">
      <c r="A17" s="6"/>
      <c r="B17" s="25" t="s">
        <v>131</v>
      </c>
      <c r="C17" s="5" t="s">
        <v>251</v>
      </c>
      <c r="D17" s="5" t="s">
        <v>34</v>
      </c>
      <c r="E17" s="7">
        <v>387842</v>
      </c>
      <c r="F17" s="8">
        <v>625.78</v>
      </c>
      <c r="G17" s="26">
        <f t="shared" si="0"/>
        <v>2.9499999999999998E-2</v>
      </c>
    </row>
    <row r="18" spans="1:7" ht="12.95" customHeight="1">
      <c r="A18" s="6"/>
      <c r="B18" s="25" t="s">
        <v>219</v>
      </c>
      <c r="C18" s="5" t="s">
        <v>220</v>
      </c>
      <c r="D18" s="5" t="s">
        <v>37</v>
      </c>
      <c r="E18" s="7">
        <v>93781</v>
      </c>
      <c r="F18" s="8">
        <v>567.70000000000005</v>
      </c>
      <c r="G18" s="26">
        <f t="shared" si="0"/>
        <v>2.6800000000000001E-2</v>
      </c>
    </row>
    <row r="19" spans="1:7" ht="12.95" customHeight="1">
      <c r="A19" s="6"/>
      <c r="B19" s="25" t="s">
        <v>154</v>
      </c>
      <c r="C19" s="5" t="s">
        <v>82</v>
      </c>
      <c r="D19" s="5" t="s">
        <v>70</v>
      </c>
      <c r="E19" s="7">
        <v>13042</v>
      </c>
      <c r="F19" s="8">
        <v>516.89</v>
      </c>
      <c r="G19" s="26">
        <f t="shared" si="0"/>
        <v>2.4400000000000002E-2</v>
      </c>
    </row>
    <row r="20" spans="1:7" ht="12.95" customHeight="1">
      <c r="A20" s="6"/>
      <c r="B20" s="25" t="s">
        <v>144</v>
      </c>
      <c r="C20" s="5" t="s">
        <v>71</v>
      </c>
      <c r="D20" s="5" t="s">
        <v>11</v>
      </c>
      <c r="E20" s="7">
        <v>30924</v>
      </c>
      <c r="F20" s="8">
        <v>457.66</v>
      </c>
      <c r="G20" s="26">
        <f t="shared" si="0"/>
        <v>2.1600000000000001E-2</v>
      </c>
    </row>
    <row r="21" spans="1:7" ht="12.95" customHeight="1">
      <c r="A21" s="6"/>
      <c r="B21" s="25" t="s">
        <v>21</v>
      </c>
      <c r="C21" s="5" t="s">
        <v>22</v>
      </c>
      <c r="D21" s="5" t="s">
        <v>11</v>
      </c>
      <c r="E21" s="7">
        <v>165990</v>
      </c>
      <c r="F21" s="8">
        <v>454.15</v>
      </c>
      <c r="G21" s="26">
        <f t="shared" si="0"/>
        <v>2.1399999999999999E-2</v>
      </c>
    </row>
    <row r="22" spans="1:7" ht="12.95" customHeight="1">
      <c r="A22" s="6"/>
      <c r="B22" s="25" t="s">
        <v>304</v>
      </c>
      <c r="C22" s="5" t="s">
        <v>305</v>
      </c>
      <c r="D22" s="5" t="s">
        <v>11</v>
      </c>
      <c r="E22" s="7">
        <v>304954</v>
      </c>
      <c r="F22" s="8">
        <v>440.2</v>
      </c>
      <c r="G22" s="26">
        <f t="shared" si="0"/>
        <v>2.0799999999999999E-2</v>
      </c>
    </row>
    <row r="23" spans="1:7" ht="12.95" customHeight="1">
      <c r="A23" s="6"/>
      <c r="B23" s="25" t="s">
        <v>121</v>
      </c>
      <c r="C23" s="5" t="s">
        <v>12</v>
      </c>
      <c r="D23" s="5" t="s">
        <v>13</v>
      </c>
      <c r="E23" s="7">
        <v>45411</v>
      </c>
      <c r="F23" s="8">
        <v>424.89</v>
      </c>
      <c r="G23" s="26">
        <f t="shared" si="0"/>
        <v>2.01E-2</v>
      </c>
    </row>
    <row r="24" spans="1:7" ht="12.95" customHeight="1">
      <c r="A24" s="6"/>
      <c r="B24" s="25" t="s">
        <v>270</v>
      </c>
      <c r="C24" s="5" t="s">
        <v>271</v>
      </c>
      <c r="D24" s="5" t="s">
        <v>13</v>
      </c>
      <c r="E24" s="7">
        <v>26237</v>
      </c>
      <c r="F24" s="8">
        <v>415.87</v>
      </c>
      <c r="G24" s="26">
        <f t="shared" si="0"/>
        <v>1.9599999999999999E-2</v>
      </c>
    </row>
    <row r="25" spans="1:7" ht="12.95" customHeight="1">
      <c r="A25" s="6"/>
      <c r="B25" s="25" t="s">
        <v>128</v>
      </c>
      <c r="C25" s="5" t="s">
        <v>31</v>
      </c>
      <c r="D25" s="5" t="s">
        <v>13</v>
      </c>
      <c r="E25" s="7">
        <v>17484</v>
      </c>
      <c r="F25" s="8">
        <v>413.38</v>
      </c>
      <c r="G25" s="26">
        <f t="shared" si="0"/>
        <v>1.95E-2</v>
      </c>
    </row>
    <row r="26" spans="1:7" ht="12.95" customHeight="1">
      <c r="A26" s="6"/>
      <c r="B26" s="25" t="s">
        <v>240</v>
      </c>
      <c r="C26" s="5" t="s">
        <v>241</v>
      </c>
      <c r="D26" s="5" t="s">
        <v>348</v>
      </c>
      <c r="E26" s="7">
        <v>305775</v>
      </c>
      <c r="F26" s="8">
        <v>407.75</v>
      </c>
      <c r="G26" s="26">
        <f t="shared" si="0"/>
        <v>1.9199999999999998E-2</v>
      </c>
    </row>
    <row r="27" spans="1:7" ht="12.95" customHeight="1">
      <c r="A27" s="6"/>
      <c r="B27" s="25" t="s">
        <v>291</v>
      </c>
      <c r="C27" s="5" t="s">
        <v>292</v>
      </c>
      <c r="D27" s="5" t="s">
        <v>39</v>
      </c>
      <c r="E27" s="7">
        <v>34887</v>
      </c>
      <c r="F27" s="8">
        <v>387.8</v>
      </c>
      <c r="G27" s="26">
        <f t="shared" si="0"/>
        <v>1.83E-2</v>
      </c>
    </row>
    <row r="28" spans="1:7" ht="12.95" customHeight="1">
      <c r="A28" s="6"/>
      <c r="B28" s="25" t="s">
        <v>140</v>
      </c>
      <c r="C28" s="5" t="s">
        <v>32</v>
      </c>
      <c r="D28" s="5" t="s">
        <v>30</v>
      </c>
      <c r="E28" s="7">
        <v>87190</v>
      </c>
      <c r="F28" s="8">
        <v>377.1</v>
      </c>
      <c r="G28" s="26">
        <f t="shared" si="0"/>
        <v>1.78E-2</v>
      </c>
    </row>
    <row r="29" spans="1:7" ht="12.95" customHeight="1">
      <c r="A29" s="6"/>
      <c r="B29" s="25" t="s">
        <v>186</v>
      </c>
      <c r="C29" s="5" t="s">
        <v>187</v>
      </c>
      <c r="D29" s="5" t="s">
        <v>103</v>
      </c>
      <c r="E29" s="7">
        <v>389438</v>
      </c>
      <c r="F29" s="8">
        <v>376.39</v>
      </c>
      <c r="G29" s="26">
        <f t="shared" si="0"/>
        <v>1.78E-2</v>
      </c>
    </row>
    <row r="30" spans="1:7" ht="12.95" customHeight="1">
      <c r="A30" s="6"/>
      <c r="B30" s="25" t="s">
        <v>151</v>
      </c>
      <c r="C30" s="5" t="s">
        <v>69</v>
      </c>
      <c r="D30" s="5" t="s">
        <v>70</v>
      </c>
      <c r="E30" s="7">
        <v>2174</v>
      </c>
      <c r="F30" s="8">
        <v>368.36</v>
      </c>
      <c r="G30" s="26">
        <f t="shared" si="0"/>
        <v>1.7399999999999999E-2</v>
      </c>
    </row>
    <row r="31" spans="1:7" ht="12.95" customHeight="1">
      <c r="A31" s="6"/>
      <c r="B31" s="25" t="s">
        <v>181</v>
      </c>
      <c r="C31" s="5" t="s">
        <v>182</v>
      </c>
      <c r="D31" s="5" t="s">
        <v>74</v>
      </c>
      <c r="E31" s="7">
        <v>34693</v>
      </c>
      <c r="F31" s="8">
        <v>367.78</v>
      </c>
      <c r="G31" s="26">
        <f t="shared" si="0"/>
        <v>1.7399999999999999E-2</v>
      </c>
    </row>
    <row r="32" spans="1:7" ht="12.95" customHeight="1">
      <c r="A32" s="6"/>
      <c r="B32" s="25" t="s">
        <v>263</v>
      </c>
      <c r="C32" s="5" t="s">
        <v>264</v>
      </c>
      <c r="D32" s="5" t="s">
        <v>11</v>
      </c>
      <c r="E32" s="7">
        <v>1263742</v>
      </c>
      <c r="F32" s="8">
        <v>351.32</v>
      </c>
      <c r="G32" s="26">
        <f t="shared" si="0"/>
        <v>1.66E-2</v>
      </c>
    </row>
    <row r="33" spans="1:7" ht="12.95" customHeight="1">
      <c r="A33" s="6"/>
      <c r="B33" s="25" t="s">
        <v>177</v>
      </c>
      <c r="C33" s="5" t="s">
        <v>95</v>
      </c>
      <c r="D33" s="5" t="s">
        <v>74</v>
      </c>
      <c r="E33" s="7">
        <v>73667</v>
      </c>
      <c r="F33" s="8">
        <v>317.91000000000003</v>
      </c>
      <c r="G33" s="26">
        <f t="shared" si="0"/>
        <v>1.4999999999999999E-2</v>
      </c>
    </row>
    <row r="34" spans="1:7" ht="12.95" customHeight="1">
      <c r="A34" s="6"/>
      <c r="B34" s="25" t="s">
        <v>172</v>
      </c>
      <c r="C34" s="5" t="s">
        <v>107</v>
      </c>
      <c r="D34" s="5" t="s">
        <v>108</v>
      </c>
      <c r="E34" s="7">
        <v>57880</v>
      </c>
      <c r="F34" s="8">
        <v>315.07</v>
      </c>
      <c r="G34" s="26">
        <f t="shared" si="0"/>
        <v>1.49E-2</v>
      </c>
    </row>
    <row r="35" spans="1:7" ht="12.95" customHeight="1">
      <c r="A35" s="6"/>
      <c r="B35" s="25" t="s">
        <v>200</v>
      </c>
      <c r="C35" s="5" t="s">
        <v>201</v>
      </c>
      <c r="D35" s="5" t="s">
        <v>15</v>
      </c>
      <c r="E35" s="7">
        <v>179630</v>
      </c>
      <c r="F35" s="8">
        <v>307.8</v>
      </c>
      <c r="G35" s="26">
        <f t="shared" si="0"/>
        <v>1.4500000000000001E-2</v>
      </c>
    </row>
    <row r="36" spans="1:7" ht="12.95" customHeight="1">
      <c r="A36" s="6"/>
      <c r="B36" s="25" t="s">
        <v>211</v>
      </c>
      <c r="C36" s="5" t="s">
        <v>212</v>
      </c>
      <c r="D36" s="5" t="s">
        <v>39</v>
      </c>
      <c r="E36" s="7">
        <v>4543</v>
      </c>
      <c r="F36" s="8">
        <v>305.43</v>
      </c>
      <c r="G36" s="26">
        <f t="shared" si="0"/>
        <v>1.44E-2</v>
      </c>
    </row>
    <row r="37" spans="1:7" ht="12.95" customHeight="1">
      <c r="A37" s="6"/>
      <c r="B37" s="25" t="s">
        <v>295</v>
      </c>
      <c r="C37" s="5" t="s">
        <v>296</v>
      </c>
      <c r="D37" s="5" t="s">
        <v>297</v>
      </c>
      <c r="E37" s="7">
        <v>71426</v>
      </c>
      <c r="F37" s="8">
        <v>298.63</v>
      </c>
      <c r="G37" s="26">
        <f t="shared" si="0"/>
        <v>1.41E-2</v>
      </c>
    </row>
    <row r="38" spans="1:7" ht="12.95" customHeight="1">
      <c r="A38" s="6"/>
      <c r="B38" s="25" t="s">
        <v>50</v>
      </c>
      <c r="C38" s="5" t="s">
        <v>51</v>
      </c>
      <c r="D38" s="5" t="s">
        <v>11</v>
      </c>
      <c r="E38" s="7">
        <v>177151</v>
      </c>
      <c r="F38" s="8">
        <v>285.39</v>
      </c>
      <c r="G38" s="26">
        <f t="shared" si="0"/>
        <v>1.35E-2</v>
      </c>
    </row>
    <row r="39" spans="1:7" ht="12.95" customHeight="1">
      <c r="A39" s="6"/>
      <c r="B39" s="25" t="s">
        <v>127</v>
      </c>
      <c r="C39" s="5" t="s">
        <v>24</v>
      </c>
      <c r="D39" s="5" t="s">
        <v>11</v>
      </c>
      <c r="E39" s="7">
        <v>54686</v>
      </c>
      <c r="F39" s="8">
        <v>282.23</v>
      </c>
      <c r="G39" s="26">
        <f t="shared" si="0"/>
        <v>1.3299999999999999E-2</v>
      </c>
    </row>
    <row r="40" spans="1:7" ht="12.95" customHeight="1">
      <c r="A40" s="6"/>
      <c r="B40" s="25" t="s">
        <v>293</v>
      </c>
      <c r="C40" s="5" t="s">
        <v>294</v>
      </c>
      <c r="D40" s="5" t="s">
        <v>15</v>
      </c>
      <c r="E40" s="7">
        <v>80625</v>
      </c>
      <c r="F40" s="8">
        <v>278.27999999999997</v>
      </c>
      <c r="G40" s="26">
        <f t="shared" si="0"/>
        <v>1.3100000000000001E-2</v>
      </c>
    </row>
    <row r="41" spans="1:7" ht="12.95" customHeight="1">
      <c r="A41" s="6"/>
      <c r="B41" s="25" t="s">
        <v>148</v>
      </c>
      <c r="C41" s="5" t="s">
        <v>202</v>
      </c>
      <c r="D41" s="5" t="s">
        <v>15</v>
      </c>
      <c r="E41" s="7">
        <v>20248</v>
      </c>
      <c r="F41" s="8">
        <v>278.25</v>
      </c>
      <c r="G41" s="26">
        <f t="shared" si="0"/>
        <v>1.3100000000000001E-2</v>
      </c>
    </row>
    <row r="42" spans="1:7" ht="12.95" customHeight="1">
      <c r="A42" s="6"/>
      <c r="B42" s="25" t="s">
        <v>274</v>
      </c>
      <c r="C42" s="5" t="s">
        <v>275</v>
      </c>
      <c r="D42" s="5" t="s">
        <v>15</v>
      </c>
      <c r="E42" s="7">
        <v>33161</v>
      </c>
      <c r="F42" s="8">
        <v>273.33</v>
      </c>
      <c r="G42" s="26">
        <f t="shared" si="0"/>
        <v>1.29E-2</v>
      </c>
    </row>
    <row r="43" spans="1:7" ht="12.95" customHeight="1">
      <c r="A43" s="6"/>
      <c r="B43" s="25" t="s">
        <v>308</v>
      </c>
      <c r="C43" s="5" t="s">
        <v>309</v>
      </c>
      <c r="D43" s="5" t="s">
        <v>15</v>
      </c>
      <c r="E43" s="7">
        <v>258046</v>
      </c>
      <c r="F43" s="8">
        <v>252.63</v>
      </c>
      <c r="G43" s="26">
        <f t="shared" si="0"/>
        <v>1.1900000000000001E-2</v>
      </c>
    </row>
    <row r="44" spans="1:7" ht="12.95" customHeight="1">
      <c r="A44" s="6"/>
      <c r="B44" s="25" t="s">
        <v>133</v>
      </c>
      <c r="C44" s="5" t="s">
        <v>40</v>
      </c>
      <c r="D44" s="5" t="s">
        <v>23</v>
      </c>
      <c r="E44" s="7">
        <v>20657</v>
      </c>
      <c r="F44" s="8">
        <v>236.67</v>
      </c>
      <c r="G44" s="26">
        <f t="shared" si="0"/>
        <v>1.12E-2</v>
      </c>
    </row>
    <row r="45" spans="1:7" ht="12.95" customHeight="1">
      <c r="A45" s="6"/>
      <c r="B45" s="25" t="s">
        <v>327</v>
      </c>
      <c r="C45" s="5" t="s">
        <v>328</v>
      </c>
      <c r="D45" s="5" t="s">
        <v>28</v>
      </c>
      <c r="E45" s="7">
        <v>151745</v>
      </c>
      <c r="F45" s="8">
        <v>221.85</v>
      </c>
      <c r="G45" s="26">
        <f t="shared" si="0"/>
        <v>1.0500000000000001E-2</v>
      </c>
    </row>
    <row r="46" spans="1:7" ht="12.95" customHeight="1">
      <c r="A46" s="6"/>
      <c r="B46" s="25" t="s">
        <v>310</v>
      </c>
      <c r="C46" s="5" t="s">
        <v>311</v>
      </c>
      <c r="D46" s="5" t="s">
        <v>37</v>
      </c>
      <c r="E46" s="7">
        <v>82094</v>
      </c>
      <c r="F46" s="8">
        <v>220.71</v>
      </c>
      <c r="G46" s="26">
        <f t="shared" si="0"/>
        <v>1.04E-2</v>
      </c>
    </row>
    <row r="47" spans="1:7" ht="12.95" customHeight="1">
      <c r="A47" s="6"/>
      <c r="B47" s="25" t="s">
        <v>228</v>
      </c>
      <c r="C47" s="5" t="s">
        <v>229</v>
      </c>
      <c r="D47" s="5" t="s">
        <v>175</v>
      </c>
      <c r="E47" s="7">
        <v>96863</v>
      </c>
      <c r="F47" s="8">
        <v>163.94</v>
      </c>
      <c r="G47" s="26">
        <f t="shared" si="0"/>
        <v>7.7000000000000002E-3</v>
      </c>
    </row>
    <row r="48" spans="1:7" ht="12.95" customHeight="1">
      <c r="A48" s="6"/>
      <c r="B48" s="25" t="s">
        <v>183</v>
      </c>
      <c r="C48" s="5" t="s">
        <v>184</v>
      </c>
      <c r="D48" s="5" t="s">
        <v>26</v>
      </c>
      <c r="E48" s="7">
        <v>46598</v>
      </c>
      <c r="F48" s="8">
        <v>154.61000000000001</v>
      </c>
      <c r="G48" s="26">
        <f t="shared" si="0"/>
        <v>7.3000000000000001E-3</v>
      </c>
    </row>
    <row r="49" spans="1:7" ht="12.95" customHeight="1">
      <c r="A49" s="6"/>
      <c r="B49" s="25" t="s">
        <v>321</v>
      </c>
      <c r="C49" s="5" t="s">
        <v>322</v>
      </c>
      <c r="D49" s="5" t="s">
        <v>103</v>
      </c>
      <c r="E49" s="7">
        <v>63000</v>
      </c>
      <c r="F49" s="8">
        <v>83.98</v>
      </c>
      <c r="G49" s="26">
        <f t="shared" si="0"/>
        <v>4.0000000000000001E-3</v>
      </c>
    </row>
    <row r="50" spans="1:7" ht="12.95" customHeight="1">
      <c r="A50" s="1"/>
      <c r="B50" s="23" t="s">
        <v>56</v>
      </c>
      <c r="C50" s="5" t="s">
        <v>1</v>
      </c>
      <c r="D50" s="5" t="s">
        <v>1</v>
      </c>
      <c r="E50" s="5" t="s">
        <v>1</v>
      </c>
      <c r="F50" s="9">
        <f>SUM(F7:F49)</f>
        <v>20757.899999999994</v>
      </c>
      <c r="G50" s="27">
        <f>SUM(G7:G49)</f>
        <v>0.97959999999999969</v>
      </c>
    </row>
    <row r="51" spans="1:7" ht="12.95" customHeight="1">
      <c r="A51" s="1"/>
      <c r="B51" s="23" t="s">
        <v>57</v>
      </c>
      <c r="C51" s="5" t="s">
        <v>1</v>
      </c>
      <c r="D51" s="5" t="s">
        <v>1</v>
      </c>
      <c r="E51" s="5" t="s">
        <v>1</v>
      </c>
      <c r="F51" s="1"/>
      <c r="G51" s="24" t="s">
        <v>1</v>
      </c>
    </row>
    <row r="52" spans="1:7" ht="12.95" customHeight="1">
      <c r="A52" s="6"/>
      <c r="B52" s="25" t="s">
        <v>188</v>
      </c>
      <c r="C52" s="5" t="s">
        <v>115</v>
      </c>
      <c r="D52" s="5" t="s">
        <v>34</v>
      </c>
      <c r="E52" s="7">
        <v>189983</v>
      </c>
      <c r="F52" s="14" t="s">
        <v>116</v>
      </c>
      <c r="G52" s="36" t="s">
        <v>117</v>
      </c>
    </row>
    <row r="53" spans="1:7" ht="12.95" customHeight="1">
      <c r="A53" s="1"/>
      <c r="B53" s="23" t="s">
        <v>56</v>
      </c>
      <c r="C53" s="5" t="s">
        <v>1</v>
      </c>
      <c r="D53" s="5" t="s">
        <v>1</v>
      </c>
      <c r="E53" s="5" t="s">
        <v>1</v>
      </c>
      <c r="F53" s="37">
        <f>SUM(F52)</f>
        <v>0</v>
      </c>
      <c r="G53" s="27" t="s">
        <v>117</v>
      </c>
    </row>
    <row r="54" spans="1:7" ht="12.95" customHeight="1">
      <c r="A54" s="1"/>
      <c r="B54" s="28" t="s">
        <v>59</v>
      </c>
      <c r="C54" s="12" t="s">
        <v>1</v>
      </c>
      <c r="D54" s="10" t="s">
        <v>1</v>
      </c>
      <c r="E54" s="12" t="s">
        <v>1</v>
      </c>
      <c r="F54" s="9">
        <f>+F53+F50</f>
        <v>20757.899999999994</v>
      </c>
      <c r="G54" s="27">
        <f>+G50</f>
        <v>0.97959999999999969</v>
      </c>
    </row>
    <row r="55" spans="1:7" ht="12.95" customHeight="1">
      <c r="A55" s="1"/>
      <c r="B55" s="28" t="s">
        <v>60</v>
      </c>
      <c r="C55" s="5" t="s">
        <v>1</v>
      </c>
      <c r="D55" s="10" t="s">
        <v>1</v>
      </c>
      <c r="E55" s="5" t="s">
        <v>1</v>
      </c>
      <c r="F55" s="13">
        <f>+F56-F54</f>
        <v>429.02000000000407</v>
      </c>
      <c r="G55" s="27">
        <f>+G56-G54</f>
        <v>2.0400000000000307E-2</v>
      </c>
    </row>
    <row r="56" spans="1:7" ht="12.95" customHeight="1" thickBot="1">
      <c r="A56" s="1"/>
      <c r="B56" s="30" t="s">
        <v>61</v>
      </c>
      <c r="C56" s="31" t="s">
        <v>1</v>
      </c>
      <c r="D56" s="31" t="s">
        <v>1</v>
      </c>
      <c r="E56" s="31" t="s">
        <v>1</v>
      </c>
      <c r="F56" s="32">
        <v>21186.92</v>
      </c>
      <c r="G56" s="33">
        <v>1</v>
      </c>
    </row>
    <row r="57" spans="1:7">
      <c r="A57" s="1"/>
      <c r="B57" s="2" t="s">
        <v>76</v>
      </c>
      <c r="C57" s="1"/>
      <c r="D57" s="1"/>
      <c r="E57" s="1"/>
      <c r="F57" s="1"/>
      <c r="G57" s="1"/>
    </row>
    <row r="58" spans="1:7">
      <c r="A58" s="1"/>
      <c r="B58" s="2" t="s">
        <v>118</v>
      </c>
      <c r="C58" s="1"/>
      <c r="D58" s="1"/>
      <c r="E58" s="1"/>
      <c r="F58" s="1"/>
      <c r="G58" s="1"/>
    </row>
    <row r="59" spans="1:7">
      <c r="A59" s="1"/>
      <c r="B59" s="2" t="s">
        <v>75</v>
      </c>
      <c r="C59" s="1"/>
      <c r="D59" s="1"/>
      <c r="E59" s="1"/>
      <c r="F59" s="1"/>
      <c r="G59" s="18"/>
    </row>
    <row r="60" spans="1:7">
      <c r="A60" s="1"/>
      <c r="B60" s="2" t="s">
        <v>1</v>
      </c>
      <c r="C60" s="1"/>
      <c r="D60" s="1"/>
      <c r="E60" s="1"/>
      <c r="F60" s="17"/>
      <c r="G60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5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122</v>
      </c>
      <c r="C7" s="5" t="s">
        <v>18</v>
      </c>
      <c r="D7" s="5" t="s">
        <v>19</v>
      </c>
      <c r="E7" s="7">
        <v>1875</v>
      </c>
      <c r="F7" s="8">
        <v>31.65</v>
      </c>
      <c r="G7" s="26">
        <f t="shared" ref="G7:G46" si="0">+ROUND(F7/$F$52,4)</f>
        <v>6.5799999999999997E-2</v>
      </c>
    </row>
    <row r="8" spans="1:7" ht="12.95" customHeight="1">
      <c r="A8" s="6"/>
      <c r="B8" s="25" t="s">
        <v>171</v>
      </c>
      <c r="C8" s="5" t="s">
        <v>102</v>
      </c>
      <c r="D8" s="5" t="s">
        <v>103</v>
      </c>
      <c r="E8" s="7">
        <v>11206</v>
      </c>
      <c r="F8" s="8">
        <v>23.59</v>
      </c>
      <c r="G8" s="26">
        <f t="shared" si="0"/>
        <v>4.9000000000000002E-2</v>
      </c>
    </row>
    <row r="9" spans="1:7" ht="12.95" customHeight="1">
      <c r="A9" s="6"/>
      <c r="B9" s="25" t="s">
        <v>133</v>
      </c>
      <c r="C9" s="5" t="s">
        <v>40</v>
      </c>
      <c r="D9" s="5" t="s">
        <v>23</v>
      </c>
      <c r="E9" s="7">
        <v>2011</v>
      </c>
      <c r="F9" s="8">
        <v>23.04</v>
      </c>
      <c r="G9" s="26">
        <f t="shared" si="0"/>
        <v>4.7899999999999998E-2</v>
      </c>
    </row>
    <row r="10" spans="1:7" ht="12.95" customHeight="1">
      <c r="A10" s="6"/>
      <c r="B10" s="25" t="s">
        <v>131</v>
      </c>
      <c r="C10" s="5" t="s">
        <v>251</v>
      </c>
      <c r="D10" s="5" t="s">
        <v>34</v>
      </c>
      <c r="E10" s="7">
        <v>13850</v>
      </c>
      <c r="F10" s="8">
        <v>22.35</v>
      </c>
      <c r="G10" s="26">
        <f t="shared" si="0"/>
        <v>4.65E-2</v>
      </c>
    </row>
    <row r="11" spans="1:7" ht="12.95" customHeight="1">
      <c r="A11" s="6"/>
      <c r="B11" s="25" t="s">
        <v>125</v>
      </c>
      <c r="C11" s="5" t="s">
        <v>20</v>
      </c>
      <c r="D11" s="5" t="s">
        <v>11</v>
      </c>
      <c r="E11" s="7">
        <v>7205</v>
      </c>
      <c r="F11" s="8">
        <v>20.9</v>
      </c>
      <c r="G11" s="26">
        <f t="shared" si="0"/>
        <v>4.3400000000000001E-2</v>
      </c>
    </row>
    <row r="12" spans="1:7" ht="12.95" customHeight="1">
      <c r="A12" s="6"/>
      <c r="B12" s="25" t="s">
        <v>21</v>
      </c>
      <c r="C12" s="5" t="s">
        <v>22</v>
      </c>
      <c r="D12" s="5" t="s">
        <v>11</v>
      </c>
      <c r="E12" s="7">
        <v>7031</v>
      </c>
      <c r="F12" s="8">
        <v>19.239999999999998</v>
      </c>
      <c r="G12" s="26">
        <f t="shared" si="0"/>
        <v>0.04</v>
      </c>
    </row>
    <row r="13" spans="1:7" ht="12.95" customHeight="1">
      <c r="A13" s="6"/>
      <c r="B13" s="25" t="s">
        <v>169</v>
      </c>
      <c r="C13" s="5" t="s">
        <v>113</v>
      </c>
      <c r="D13" s="5" t="s">
        <v>112</v>
      </c>
      <c r="E13" s="7">
        <v>9261</v>
      </c>
      <c r="F13" s="8">
        <v>17.649999999999999</v>
      </c>
      <c r="G13" s="26">
        <f t="shared" si="0"/>
        <v>3.6700000000000003E-2</v>
      </c>
    </row>
    <row r="14" spans="1:7" ht="12.95" customHeight="1">
      <c r="A14" s="6"/>
      <c r="B14" s="25" t="s">
        <v>181</v>
      </c>
      <c r="C14" s="5" t="s">
        <v>182</v>
      </c>
      <c r="D14" s="5" t="s">
        <v>74</v>
      </c>
      <c r="E14" s="7">
        <v>1652</v>
      </c>
      <c r="F14" s="8">
        <v>17.510000000000002</v>
      </c>
      <c r="G14" s="26">
        <f t="shared" si="0"/>
        <v>3.6400000000000002E-2</v>
      </c>
    </row>
    <row r="15" spans="1:7" ht="12.95" customHeight="1">
      <c r="A15" s="6"/>
      <c r="B15" s="25" t="s">
        <v>186</v>
      </c>
      <c r="C15" s="5" t="s">
        <v>187</v>
      </c>
      <c r="D15" s="5" t="s">
        <v>103</v>
      </c>
      <c r="E15" s="7">
        <v>16274</v>
      </c>
      <c r="F15" s="8">
        <v>15.73</v>
      </c>
      <c r="G15" s="26">
        <f t="shared" si="0"/>
        <v>3.27E-2</v>
      </c>
    </row>
    <row r="16" spans="1:7" ht="12.95" customHeight="1">
      <c r="A16" s="6"/>
      <c r="B16" s="25" t="s">
        <v>154</v>
      </c>
      <c r="C16" s="5" t="s">
        <v>82</v>
      </c>
      <c r="D16" s="5" t="s">
        <v>70</v>
      </c>
      <c r="E16" s="7">
        <v>383</v>
      </c>
      <c r="F16" s="8">
        <v>15.18</v>
      </c>
      <c r="G16" s="26">
        <f t="shared" si="0"/>
        <v>3.1600000000000003E-2</v>
      </c>
    </row>
    <row r="17" spans="1:7" ht="12.95" customHeight="1">
      <c r="A17" s="6"/>
      <c r="B17" s="25" t="s">
        <v>221</v>
      </c>
      <c r="C17" s="5" t="s">
        <v>222</v>
      </c>
      <c r="D17" s="5" t="s">
        <v>74</v>
      </c>
      <c r="E17" s="7">
        <v>8443</v>
      </c>
      <c r="F17" s="8">
        <v>14.91</v>
      </c>
      <c r="G17" s="26">
        <f t="shared" si="0"/>
        <v>3.1E-2</v>
      </c>
    </row>
    <row r="18" spans="1:7" ht="12.95" customHeight="1">
      <c r="A18" s="6"/>
      <c r="B18" s="25" t="s">
        <v>177</v>
      </c>
      <c r="C18" s="5" t="s">
        <v>95</v>
      </c>
      <c r="D18" s="5" t="s">
        <v>74</v>
      </c>
      <c r="E18" s="7">
        <v>3446</v>
      </c>
      <c r="F18" s="8">
        <v>14.87</v>
      </c>
      <c r="G18" s="26">
        <f t="shared" si="0"/>
        <v>3.09E-2</v>
      </c>
    </row>
    <row r="19" spans="1:7" ht="12.95" customHeight="1">
      <c r="A19" s="6"/>
      <c r="B19" s="25" t="s">
        <v>189</v>
      </c>
      <c r="C19" s="5" t="s">
        <v>190</v>
      </c>
      <c r="D19" s="5" t="s">
        <v>54</v>
      </c>
      <c r="E19" s="7">
        <v>1047</v>
      </c>
      <c r="F19" s="8">
        <v>14.6</v>
      </c>
      <c r="G19" s="26">
        <f t="shared" si="0"/>
        <v>3.0300000000000001E-2</v>
      </c>
    </row>
    <row r="20" spans="1:7" ht="12.95" customHeight="1">
      <c r="A20" s="6"/>
      <c r="B20" s="25" t="s">
        <v>225</v>
      </c>
      <c r="C20" s="5" t="s">
        <v>226</v>
      </c>
      <c r="D20" s="5" t="s">
        <v>103</v>
      </c>
      <c r="E20" s="7">
        <v>1595</v>
      </c>
      <c r="F20" s="8">
        <v>13.89</v>
      </c>
      <c r="G20" s="26">
        <f t="shared" si="0"/>
        <v>2.8899999999999999E-2</v>
      </c>
    </row>
    <row r="21" spans="1:7" ht="12.95" customHeight="1">
      <c r="A21" s="6"/>
      <c r="B21" s="25" t="s">
        <v>150</v>
      </c>
      <c r="C21" s="5" t="s">
        <v>72</v>
      </c>
      <c r="D21" s="5" t="s">
        <v>70</v>
      </c>
      <c r="E21" s="7">
        <v>1979</v>
      </c>
      <c r="F21" s="8">
        <v>13.71</v>
      </c>
      <c r="G21" s="26">
        <f t="shared" si="0"/>
        <v>2.8500000000000001E-2</v>
      </c>
    </row>
    <row r="22" spans="1:7" ht="12.95" customHeight="1">
      <c r="A22" s="6"/>
      <c r="B22" s="25" t="s">
        <v>178</v>
      </c>
      <c r="C22" s="5" t="s">
        <v>227</v>
      </c>
      <c r="D22" s="5" t="s">
        <v>108</v>
      </c>
      <c r="E22" s="7">
        <v>6645</v>
      </c>
      <c r="F22" s="8">
        <v>13.51</v>
      </c>
      <c r="G22" s="26">
        <f t="shared" si="0"/>
        <v>2.81E-2</v>
      </c>
    </row>
    <row r="23" spans="1:7" ht="12.95" customHeight="1">
      <c r="A23" s="6"/>
      <c r="B23" s="25" t="s">
        <v>258</v>
      </c>
      <c r="C23" s="5" t="s">
        <v>259</v>
      </c>
      <c r="D23" s="5" t="s">
        <v>19</v>
      </c>
      <c r="E23" s="7">
        <v>15413</v>
      </c>
      <c r="F23" s="8">
        <v>13.49</v>
      </c>
      <c r="G23" s="26">
        <f t="shared" si="0"/>
        <v>2.8000000000000001E-2</v>
      </c>
    </row>
    <row r="24" spans="1:7" ht="12.95" customHeight="1">
      <c r="A24" s="6"/>
      <c r="B24" s="25" t="s">
        <v>138</v>
      </c>
      <c r="C24" s="5" t="s">
        <v>25</v>
      </c>
      <c r="D24" s="5" t="s">
        <v>26</v>
      </c>
      <c r="E24" s="7">
        <v>458</v>
      </c>
      <c r="F24" s="8">
        <v>12.82</v>
      </c>
      <c r="G24" s="26">
        <f t="shared" si="0"/>
        <v>2.6599999999999999E-2</v>
      </c>
    </row>
    <row r="25" spans="1:7" ht="12.95" customHeight="1">
      <c r="A25" s="6"/>
      <c r="B25" s="25" t="s">
        <v>172</v>
      </c>
      <c r="C25" s="5" t="s">
        <v>107</v>
      </c>
      <c r="D25" s="5" t="s">
        <v>108</v>
      </c>
      <c r="E25" s="7">
        <v>2202</v>
      </c>
      <c r="F25" s="8">
        <v>11.99</v>
      </c>
      <c r="G25" s="26">
        <f t="shared" si="0"/>
        <v>2.4899999999999999E-2</v>
      </c>
    </row>
    <row r="26" spans="1:7" ht="12.95" customHeight="1">
      <c r="A26" s="6"/>
      <c r="B26" s="25" t="s">
        <v>123</v>
      </c>
      <c r="C26" s="5" t="s">
        <v>10</v>
      </c>
      <c r="D26" s="5" t="s">
        <v>11</v>
      </c>
      <c r="E26" s="7">
        <v>699</v>
      </c>
      <c r="F26" s="8">
        <v>11.55</v>
      </c>
      <c r="G26" s="26">
        <f t="shared" si="0"/>
        <v>2.4E-2</v>
      </c>
    </row>
    <row r="27" spans="1:7" ht="12.95" customHeight="1">
      <c r="A27" s="6"/>
      <c r="B27" s="25" t="s">
        <v>120</v>
      </c>
      <c r="C27" s="5" t="s">
        <v>16</v>
      </c>
      <c r="D27" s="5" t="s">
        <v>17</v>
      </c>
      <c r="E27" s="7">
        <v>809</v>
      </c>
      <c r="F27" s="8">
        <v>11.17</v>
      </c>
      <c r="G27" s="26">
        <f t="shared" si="0"/>
        <v>2.3199999999999998E-2</v>
      </c>
    </row>
    <row r="28" spans="1:7" ht="12.95" customHeight="1">
      <c r="A28" s="6"/>
      <c r="B28" s="25" t="s">
        <v>50</v>
      </c>
      <c r="C28" s="5" t="s">
        <v>51</v>
      </c>
      <c r="D28" s="5" t="s">
        <v>11</v>
      </c>
      <c r="E28" s="7">
        <v>6805</v>
      </c>
      <c r="F28" s="8">
        <v>10.96</v>
      </c>
      <c r="G28" s="26">
        <f t="shared" si="0"/>
        <v>2.2800000000000001E-2</v>
      </c>
    </row>
    <row r="29" spans="1:7" ht="12.95" customHeight="1">
      <c r="A29" s="6"/>
      <c r="B29" s="25" t="s">
        <v>228</v>
      </c>
      <c r="C29" s="5" t="s">
        <v>229</v>
      </c>
      <c r="D29" s="5" t="s">
        <v>175</v>
      </c>
      <c r="E29" s="7">
        <v>5062</v>
      </c>
      <c r="F29" s="8">
        <v>8.57</v>
      </c>
      <c r="G29" s="26">
        <f t="shared" si="0"/>
        <v>1.78E-2</v>
      </c>
    </row>
    <row r="30" spans="1:7" ht="12.95" customHeight="1">
      <c r="A30" s="6"/>
      <c r="B30" s="25" t="s">
        <v>192</v>
      </c>
      <c r="C30" s="5" t="s">
        <v>193</v>
      </c>
      <c r="D30" s="5" t="s">
        <v>112</v>
      </c>
      <c r="E30" s="7">
        <v>3205</v>
      </c>
      <c r="F30" s="8">
        <v>8.42</v>
      </c>
      <c r="G30" s="26">
        <f t="shared" si="0"/>
        <v>1.7500000000000002E-2</v>
      </c>
    </row>
    <row r="31" spans="1:7" ht="12.95" customHeight="1">
      <c r="A31" s="6"/>
      <c r="B31" s="25" t="s">
        <v>298</v>
      </c>
      <c r="C31" s="5" t="s">
        <v>299</v>
      </c>
      <c r="D31" s="5" t="s">
        <v>54</v>
      </c>
      <c r="E31" s="7">
        <v>2339</v>
      </c>
      <c r="F31" s="8">
        <v>7.6</v>
      </c>
      <c r="G31" s="26">
        <f t="shared" si="0"/>
        <v>1.5800000000000002E-2</v>
      </c>
    </row>
    <row r="32" spans="1:7" ht="12.95" customHeight="1">
      <c r="A32" s="6"/>
      <c r="B32" s="25" t="s">
        <v>272</v>
      </c>
      <c r="C32" s="5" t="s">
        <v>273</v>
      </c>
      <c r="D32" s="5" t="s">
        <v>19</v>
      </c>
      <c r="E32" s="7">
        <v>2294</v>
      </c>
      <c r="F32" s="8">
        <v>7.13</v>
      </c>
      <c r="G32" s="26">
        <f t="shared" si="0"/>
        <v>1.4800000000000001E-2</v>
      </c>
    </row>
    <row r="33" spans="1:7" ht="12.95" customHeight="1">
      <c r="A33" s="6"/>
      <c r="B33" s="25" t="s">
        <v>331</v>
      </c>
      <c r="C33" s="5" t="s">
        <v>332</v>
      </c>
      <c r="D33" s="5" t="s">
        <v>54</v>
      </c>
      <c r="E33" s="7">
        <v>4356</v>
      </c>
      <c r="F33" s="8">
        <v>7.07</v>
      </c>
      <c r="G33" s="26">
        <f t="shared" si="0"/>
        <v>1.47E-2</v>
      </c>
    </row>
    <row r="34" spans="1:7" ht="12.95" customHeight="1">
      <c r="A34" s="6"/>
      <c r="B34" s="25" t="s">
        <v>252</v>
      </c>
      <c r="C34" s="5" t="s">
        <v>253</v>
      </c>
      <c r="D34" s="5" t="s">
        <v>175</v>
      </c>
      <c r="E34" s="7">
        <v>1211</v>
      </c>
      <c r="F34" s="8">
        <v>6.29</v>
      </c>
      <c r="G34" s="26">
        <f t="shared" si="0"/>
        <v>1.3100000000000001E-2</v>
      </c>
    </row>
    <row r="35" spans="1:7" ht="12.95" customHeight="1">
      <c r="A35" s="6"/>
      <c r="B35" s="25" t="s">
        <v>208</v>
      </c>
      <c r="C35" s="5" t="s">
        <v>209</v>
      </c>
      <c r="D35" s="5" t="s">
        <v>210</v>
      </c>
      <c r="E35" s="7">
        <v>1655</v>
      </c>
      <c r="F35" s="8">
        <v>6.2</v>
      </c>
      <c r="G35" s="26">
        <f t="shared" si="0"/>
        <v>1.29E-2</v>
      </c>
    </row>
    <row r="36" spans="1:7" ht="12.95" customHeight="1">
      <c r="A36" s="6"/>
      <c r="B36" s="25" t="s">
        <v>174</v>
      </c>
      <c r="C36" s="5" t="s">
        <v>97</v>
      </c>
      <c r="D36" s="5" t="s">
        <v>17</v>
      </c>
      <c r="E36" s="7">
        <v>1601</v>
      </c>
      <c r="F36" s="8">
        <v>6.16</v>
      </c>
      <c r="G36" s="26">
        <f t="shared" si="0"/>
        <v>1.2800000000000001E-2</v>
      </c>
    </row>
    <row r="37" spans="1:7" ht="12.95" customHeight="1">
      <c r="A37" s="6"/>
      <c r="B37" s="25" t="s">
        <v>215</v>
      </c>
      <c r="C37" s="5" t="s">
        <v>216</v>
      </c>
      <c r="D37" s="5" t="s">
        <v>74</v>
      </c>
      <c r="E37" s="7">
        <v>800</v>
      </c>
      <c r="F37" s="8">
        <v>5.94</v>
      </c>
      <c r="G37" s="26">
        <f t="shared" si="0"/>
        <v>1.23E-2</v>
      </c>
    </row>
    <row r="38" spans="1:7" ht="12.95" customHeight="1">
      <c r="A38" s="6"/>
      <c r="B38" s="25" t="s">
        <v>333</v>
      </c>
      <c r="C38" s="5" t="s">
        <v>334</v>
      </c>
      <c r="D38" s="5" t="s">
        <v>54</v>
      </c>
      <c r="E38" s="7">
        <v>717</v>
      </c>
      <c r="F38" s="8">
        <v>5.45</v>
      </c>
      <c r="G38" s="26">
        <f t="shared" si="0"/>
        <v>1.1299999999999999E-2</v>
      </c>
    </row>
    <row r="39" spans="1:7" ht="12.95" customHeight="1">
      <c r="A39" s="6"/>
      <c r="B39" s="25" t="s">
        <v>314</v>
      </c>
      <c r="C39" s="5" t="s">
        <v>315</v>
      </c>
      <c r="D39" s="5" t="s">
        <v>67</v>
      </c>
      <c r="E39" s="7">
        <v>700</v>
      </c>
      <c r="F39" s="8">
        <v>5.2</v>
      </c>
      <c r="G39" s="26">
        <f t="shared" si="0"/>
        <v>1.0800000000000001E-2</v>
      </c>
    </row>
    <row r="40" spans="1:7" ht="12.95" customHeight="1">
      <c r="A40" s="6"/>
      <c r="B40" s="25" t="s">
        <v>335</v>
      </c>
      <c r="C40" s="5" t="s">
        <v>336</v>
      </c>
      <c r="D40" s="5" t="s">
        <v>34</v>
      </c>
      <c r="E40" s="7">
        <v>99</v>
      </c>
      <c r="F40" s="8">
        <v>4.97</v>
      </c>
      <c r="G40" s="26">
        <f t="shared" si="0"/>
        <v>1.03E-2</v>
      </c>
    </row>
    <row r="41" spans="1:7" ht="12.95" customHeight="1">
      <c r="A41" s="6"/>
      <c r="B41" s="25" t="s">
        <v>325</v>
      </c>
      <c r="C41" s="5" t="s">
        <v>326</v>
      </c>
      <c r="D41" s="5" t="s">
        <v>297</v>
      </c>
      <c r="E41" s="7">
        <v>6286</v>
      </c>
      <c r="F41" s="8">
        <v>4.79</v>
      </c>
      <c r="G41" s="26">
        <f t="shared" si="0"/>
        <v>0.01</v>
      </c>
    </row>
    <row r="42" spans="1:7" ht="12.95" customHeight="1">
      <c r="A42" s="6"/>
      <c r="B42" s="25" t="s">
        <v>327</v>
      </c>
      <c r="C42" s="5" t="s">
        <v>328</v>
      </c>
      <c r="D42" s="5" t="s">
        <v>28</v>
      </c>
      <c r="E42" s="7">
        <v>2748</v>
      </c>
      <c r="F42" s="8">
        <v>4.0199999999999996</v>
      </c>
      <c r="G42" s="26">
        <f t="shared" si="0"/>
        <v>8.3999999999999995E-3</v>
      </c>
    </row>
    <row r="43" spans="1:7" ht="12.95" customHeight="1">
      <c r="A43" s="6"/>
      <c r="B43" s="25" t="s">
        <v>132</v>
      </c>
      <c r="C43" s="5" t="s">
        <v>46</v>
      </c>
      <c r="D43" s="5" t="s">
        <v>17</v>
      </c>
      <c r="E43" s="7">
        <v>584</v>
      </c>
      <c r="F43" s="8">
        <v>3.73</v>
      </c>
      <c r="G43" s="26">
        <f t="shared" si="0"/>
        <v>7.7999999999999996E-3</v>
      </c>
    </row>
    <row r="44" spans="1:7" ht="12.95" customHeight="1">
      <c r="A44" s="6"/>
      <c r="B44" s="25" t="s">
        <v>321</v>
      </c>
      <c r="C44" s="5" t="s">
        <v>322</v>
      </c>
      <c r="D44" s="5" t="s">
        <v>103</v>
      </c>
      <c r="E44" s="7">
        <v>2653</v>
      </c>
      <c r="F44" s="8">
        <v>3.54</v>
      </c>
      <c r="G44" s="26">
        <f t="shared" si="0"/>
        <v>7.4000000000000003E-3</v>
      </c>
    </row>
    <row r="45" spans="1:7" ht="12.95" customHeight="1">
      <c r="A45" s="6"/>
      <c r="B45" s="25" t="s">
        <v>319</v>
      </c>
      <c r="C45" s="5" t="s">
        <v>320</v>
      </c>
      <c r="D45" s="5" t="s">
        <v>34</v>
      </c>
      <c r="E45" s="7">
        <v>238</v>
      </c>
      <c r="F45" s="8">
        <v>3.34</v>
      </c>
      <c r="G45" s="26">
        <f t="shared" si="0"/>
        <v>6.8999999999999999E-3</v>
      </c>
    </row>
    <row r="46" spans="1:7" ht="12.95" customHeight="1">
      <c r="A46" s="6"/>
      <c r="B46" s="25" t="s">
        <v>337</v>
      </c>
      <c r="C46" s="5" t="s">
        <v>338</v>
      </c>
      <c r="D46" s="5" t="s">
        <v>54</v>
      </c>
      <c r="E46" s="7">
        <v>1788</v>
      </c>
      <c r="F46" s="8">
        <v>2.94</v>
      </c>
      <c r="G46" s="26">
        <f t="shared" si="0"/>
        <v>6.1000000000000004E-3</v>
      </c>
    </row>
    <row r="47" spans="1:7" ht="12.95" customHeight="1">
      <c r="A47" s="1"/>
      <c r="B47" s="23" t="s">
        <v>56</v>
      </c>
      <c r="C47" s="5" t="s">
        <v>1</v>
      </c>
      <c r="D47" s="5" t="s">
        <v>1</v>
      </c>
      <c r="E47" s="5" t="s">
        <v>1</v>
      </c>
      <c r="F47" s="9">
        <f>SUM(F7:F46)</f>
        <v>465.67000000000007</v>
      </c>
      <c r="G47" s="27">
        <f>SUM(G7:G46)</f>
        <v>0.9679000000000002</v>
      </c>
    </row>
    <row r="48" spans="1:7" ht="12.95" customHeight="1">
      <c r="A48" s="1"/>
      <c r="B48" s="28" t="s">
        <v>57</v>
      </c>
      <c r="C48" s="10" t="s">
        <v>1</v>
      </c>
      <c r="D48" s="10" t="s">
        <v>1</v>
      </c>
      <c r="E48" s="10" t="s">
        <v>1</v>
      </c>
      <c r="F48" s="11" t="s">
        <v>58</v>
      </c>
      <c r="G48" s="29" t="s">
        <v>58</v>
      </c>
    </row>
    <row r="49" spans="1:7" ht="12.95" customHeight="1">
      <c r="A49" s="1"/>
      <c r="B49" s="28" t="s">
        <v>56</v>
      </c>
      <c r="C49" s="10" t="s">
        <v>1</v>
      </c>
      <c r="D49" s="10" t="s">
        <v>1</v>
      </c>
      <c r="E49" s="10" t="s">
        <v>1</v>
      </c>
      <c r="F49" s="11" t="s">
        <v>58</v>
      </c>
      <c r="G49" s="29" t="s">
        <v>58</v>
      </c>
    </row>
    <row r="50" spans="1:7" ht="12.95" customHeight="1">
      <c r="A50" s="1"/>
      <c r="B50" s="28" t="s">
        <v>59</v>
      </c>
      <c r="C50" s="12" t="s">
        <v>1</v>
      </c>
      <c r="D50" s="10" t="s">
        <v>1</v>
      </c>
      <c r="E50" s="12" t="s">
        <v>1</v>
      </c>
      <c r="F50" s="9">
        <f>+F47</f>
        <v>465.67000000000007</v>
      </c>
      <c r="G50" s="27">
        <f>+G47</f>
        <v>0.9679000000000002</v>
      </c>
    </row>
    <row r="51" spans="1:7" ht="12.95" customHeight="1">
      <c r="A51" s="1"/>
      <c r="B51" s="28" t="s">
        <v>60</v>
      </c>
      <c r="C51" s="5" t="s">
        <v>1</v>
      </c>
      <c r="D51" s="10" t="s">
        <v>1</v>
      </c>
      <c r="E51" s="5" t="s">
        <v>1</v>
      </c>
      <c r="F51" s="13">
        <f>+F52-F50</f>
        <v>15.449999999999932</v>
      </c>
      <c r="G51" s="27">
        <f>+G52-G50</f>
        <v>3.2099999999999795E-2</v>
      </c>
    </row>
    <row r="52" spans="1:7" ht="12.95" customHeight="1" thickBot="1">
      <c r="A52" s="1"/>
      <c r="B52" s="30" t="s">
        <v>61</v>
      </c>
      <c r="C52" s="31" t="s">
        <v>1</v>
      </c>
      <c r="D52" s="31" t="s">
        <v>1</v>
      </c>
      <c r="E52" s="31" t="s">
        <v>1</v>
      </c>
      <c r="F52" s="32">
        <v>481.12</v>
      </c>
      <c r="G52" s="33">
        <v>1</v>
      </c>
    </row>
    <row r="53" spans="1:7">
      <c r="A53" s="1"/>
      <c r="B53" s="4" t="s">
        <v>1</v>
      </c>
      <c r="C53" s="1"/>
      <c r="D53" s="1"/>
      <c r="E53" s="1"/>
      <c r="F53" s="1"/>
      <c r="G53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2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123</v>
      </c>
      <c r="C7" s="5" t="s">
        <v>10</v>
      </c>
      <c r="D7" s="5" t="s">
        <v>11</v>
      </c>
      <c r="E7" s="7">
        <v>8535</v>
      </c>
      <c r="F7" s="8">
        <v>141.02000000000001</v>
      </c>
      <c r="G7" s="26">
        <f t="shared" ref="G7:G22" si="0">ROUND(F7/$F$31,4)</f>
        <v>0.22159999999999999</v>
      </c>
    </row>
    <row r="8" spans="1:7" ht="12.95" customHeight="1">
      <c r="A8" s="6"/>
      <c r="B8" s="25" t="s">
        <v>125</v>
      </c>
      <c r="C8" s="5" t="s">
        <v>20</v>
      </c>
      <c r="D8" s="5" t="s">
        <v>11</v>
      </c>
      <c r="E8" s="7">
        <v>47516</v>
      </c>
      <c r="F8" s="8">
        <v>137.84</v>
      </c>
      <c r="G8" s="26">
        <f t="shared" si="0"/>
        <v>0.21659999999999999</v>
      </c>
    </row>
    <row r="9" spans="1:7" ht="12.95" customHeight="1">
      <c r="A9" s="6"/>
      <c r="B9" s="25" t="s">
        <v>135</v>
      </c>
      <c r="C9" s="5" t="s">
        <v>44</v>
      </c>
      <c r="D9" s="5" t="s">
        <v>11</v>
      </c>
      <c r="E9" s="7">
        <v>7085</v>
      </c>
      <c r="F9" s="8">
        <v>67.69</v>
      </c>
      <c r="G9" s="26">
        <f t="shared" si="0"/>
        <v>0.10639999999999999</v>
      </c>
    </row>
    <row r="10" spans="1:7" ht="12.95" customHeight="1">
      <c r="A10" s="6"/>
      <c r="B10" s="25" t="s">
        <v>21</v>
      </c>
      <c r="C10" s="5" t="s">
        <v>22</v>
      </c>
      <c r="D10" s="5" t="s">
        <v>11</v>
      </c>
      <c r="E10" s="7">
        <v>22523</v>
      </c>
      <c r="F10" s="8">
        <v>61.62</v>
      </c>
      <c r="G10" s="26">
        <f t="shared" si="0"/>
        <v>9.6799999999999997E-2</v>
      </c>
    </row>
    <row r="11" spans="1:7" ht="12.95" customHeight="1">
      <c r="A11" s="6"/>
      <c r="B11" s="25" t="s">
        <v>127</v>
      </c>
      <c r="C11" s="5" t="s">
        <v>24</v>
      </c>
      <c r="D11" s="5" t="s">
        <v>11</v>
      </c>
      <c r="E11" s="7">
        <v>9079</v>
      </c>
      <c r="F11" s="8">
        <v>46.86</v>
      </c>
      <c r="G11" s="26">
        <f t="shared" si="0"/>
        <v>7.3599999999999999E-2</v>
      </c>
    </row>
    <row r="12" spans="1:7" ht="12.95" customHeight="1">
      <c r="A12" s="6"/>
      <c r="B12" s="25" t="s">
        <v>144</v>
      </c>
      <c r="C12" s="5" t="s">
        <v>71</v>
      </c>
      <c r="D12" s="5" t="s">
        <v>11</v>
      </c>
      <c r="E12" s="7">
        <v>2447</v>
      </c>
      <c r="F12" s="8">
        <v>36.21</v>
      </c>
      <c r="G12" s="26">
        <f t="shared" si="0"/>
        <v>5.6899999999999999E-2</v>
      </c>
    </row>
    <row r="13" spans="1:7" ht="12.95" customHeight="1">
      <c r="A13" s="6"/>
      <c r="B13" s="25" t="s">
        <v>260</v>
      </c>
      <c r="C13" s="5" t="s">
        <v>261</v>
      </c>
      <c r="D13" s="5" t="s">
        <v>262</v>
      </c>
      <c r="E13" s="7">
        <v>911</v>
      </c>
      <c r="F13" s="8">
        <v>16.920000000000002</v>
      </c>
      <c r="G13" s="26">
        <f t="shared" si="0"/>
        <v>2.6599999999999999E-2</v>
      </c>
    </row>
    <row r="14" spans="1:7" ht="12.95" customHeight="1">
      <c r="A14" s="6"/>
      <c r="B14" s="25" t="s">
        <v>50</v>
      </c>
      <c r="C14" s="5" t="s">
        <v>51</v>
      </c>
      <c r="D14" s="5" t="s">
        <v>11</v>
      </c>
      <c r="E14" s="7">
        <v>9753</v>
      </c>
      <c r="F14" s="8">
        <v>15.71</v>
      </c>
      <c r="G14" s="26">
        <f t="shared" si="0"/>
        <v>2.47E-2</v>
      </c>
    </row>
    <row r="15" spans="1:7" ht="12.95" customHeight="1">
      <c r="A15" s="6"/>
      <c r="B15" s="25" t="s">
        <v>161</v>
      </c>
      <c r="C15" s="5" t="s">
        <v>87</v>
      </c>
      <c r="D15" s="5" t="s">
        <v>11</v>
      </c>
      <c r="E15" s="7">
        <v>998</v>
      </c>
      <c r="F15" s="8">
        <v>14.59</v>
      </c>
      <c r="G15" s="26">
        <f t="shared" si="0"/>
        <v>2.29E-2</v>
      </c>
    </row>
    <row r="16" spans="1:7" ht="12.95" customHeight="1">
      <c r="A16" s="6"/>
      <c r="B16" s="25" t="s">
        <v>263</v>
      </c>
      <c r="C16" s="5" t="s">
        <v>264</v>
      </c>
      <c r="D16" s="5" t="s">
        <v>11</v>
      </c>
      <c r="E16" s="7">
        <v>48920</v>
      </c>
      <c r="F16" s="8">
        <v>13.6</v>
      </c>
      <c r="G16" s="26">
        <f t="shared" si="0"/>
        <v>2.1399999999999999E-2</v>
      </c>
    </row>
    <row r="17" spans="1:7" ht="12.95" customHeight="1">
      <c r="A17" s="6"/>
      <c r="B17" s="25" t="s">
        <v>200</v>
      </c>
      <c r="C17" s="5" t="s">
        <v>201</v>
      </c>
      <c r="D17" s="5" t="s">
        <v>15</v>
      </c>
      <c r="E17" s="7">
        <v>7530</v>
      </c>
      <c r="F17" s="8">
        <v>12.9</v>
      </c>
      <c r="G17" s="26">
        <f t="shared" si="0"/>
        <v>2.0299999999999999E-2</v>
      </c>
    </row>
    <row r="18" spans="1:7" ht="12.95" customHeight="1">
      <c r="A18" s="6"/>
      <c r="B18" s="25" t="s">
        <v>256</v>
      </c>
      <c r="C18" s="5" t="s">
        <v>257</v>
      </c>
      <c r="D18" s="5" t="s">
        <v>15</v>
      </c>
      <c r="E18" s="7">
        <v>1983</v>
      </c>
      <c r="F18" s="8">
        <v>11.24</v>
      </c>
      <c r="G18" s="26">
        <f t="shared" si="0"/>
        <v>1.77E-2</v>
      </c>
    </row>
    <row r="19" spans="1:7" ht="12.95" customHeight="1">
      <c r="A19" s="6"/>
      <c r="B19" s="25" t="s">
        <v>198</v>
      </c>
      <c r="C19" s="5" t="s">
        <v>199</v>
      </c>
      <c r="D19" s="5" t="s">
        <v>11</v>
      </c>
      <c r="E19" s="7">
        <v>7813</v>
      </c>
      <c r="F19" s="8">
        <v>10.72</v>
      </c>
      <c r="G19" s="26">
        <f t="shared" si="0"/>
        <v>1.6799999999999999E-2</v>
      </c>
    </row>
    <row r="20" spans="1:7" ht="12.95" customHeight="1">
      <c r="A20" s="6"/>
      <c r="B20" s="25" t="s">
        <v>203</v>
      </c>
      <c r="C20" s="5" t="s">
        <v>185</v>
      </c>
      <c r="D20" s="5" t="s">
        <v>15</v>
      </c>
      <c r="E20" s="7">
        <v>7334</v>
      </c>
      <c r="F20" s="8">
        <v>10.54</v>
      </c>
      <c r="G20" s="26">
        <f t="shared" si="0"/>
        <v>1.66E-2</v>
      </c>
    </row>
    <row r="21" spans="1:7" ht="12.95" customHeight="1">
      <c r="A21" s="6"/>
      <c r="B21" s="25" t="s">
        <v>242</v>
      </c>
      <c r="C21" s="5" t="s">
        <v>243</v>
      </c>
      <c r="D21" s="5" t="s">
        <v>15</v>
      </c>
      <c r="E21" s="7">
        <v>5373</v>
      </c>
      <c r="F21" s="8">
        <v>10.27</v>
      </c>
      <c r="G21" s="26">
        <f t="shared" si="0"/>
        <v>1.61E-2</v>
      </c>
    </row>
    <row r="22" spans="1:7" ht="12.95" customHeight="1">
      <c r="A22" s="6"/>
      <c r="B22" s="25" t="s">
        <v>119</v>
      </c>
      <c r="C22" s="5" t="s">
        <v>14</v>
      </c>
      <c r="D22" s="5" t="s">
        <v>15</v>
      </c>
      <c r="E22" s="7">
        <v>383</v>
      </c>
      <c r="F22" s="8">
        <v>6.19</v>
      </c>
      <c r="G22" s="26">
        <f t="shared" si="0"/>
        <v>9.7000000000000003E-3</v>
      </c>
    </row>
    <row r="23" spans="1:7" ht="12.95" customHeight="1">
      <c r="A23" s="6"/>
      <c r="B23" s="25" t="s">
        <v>304</v>
      </c>
      <c r="C23" s="5" t="s">
        <v>305</v>
      </c>
      <c r="D23" s="5" t="s">
        <v>11</v>
      </c>
      <c r="E23" s="7">
        <v>3848</v>
      </c>
      <c r="F23" s="8">
        <v>5.55</v>
      </c>
      <c r="G23" s="26">
        <f t="shared" ref="G23:G25" si="1">ROUND(F23/$F$31,4)</f>
        <v>8.6999999999999994E-3</v>
      </c>
    </row>
    <row r="24" spans="1:7" ht="12.95" customHeight="1">
      <c r="A24" s="6"/>
      <c r="B24" s="25" t="s">
        <v>274</v>
      </c>
      <c r="C24" s="5" t="s">
        <v>275</v>
      </c>
      <c r="D24" s="5" t="s">
        <v>15</v>
      </c>
      <c r="E24" s="7">
        <v>631</v>
      </c>
      <c r="F24" s="8">
        <v>5.2</v>
      </c>
      <c r="G24" s="26">
        <f t="shared" si="1"/>
        <v>8.2000000000000007E-3</v>
      </c>
    </row>
    <row r="25" spans="1:7" ht="12.95" customHeight="1">
      <c r="A25" s="6"/>
      <c r="B25" s="25" t="s">
        <v>234</v>
      </c>
      <c r="C25" s="5" t="s">
        <v>235</v>
      </c>
      <c r="D25" s="5" t="s">
        <v>11</v>
      </c>
      <c r="E25" s="7">
        <v>2018</v>
      </c>
      <c r="F25" s="8">
        <v>2.2799999999999998</v>
      </c>
      <c r="G25" s="26">
        <f t="shared" si="1"/>
        <v>3.5999999999999999E-3</v>
      </c>
    </row>
    <row r="26" spans="1:7" ht="12.95" customHeight="1">
      <c r="A26" s="1"/>
      <c r="B26" s="23" t="s">
        <v>56</v>
      </c>
      <c r="C26" s="5" t="s">
        <v>1</v>
      </c>
      <c r="D26" s="5" t="s">
        <v>1</v>
      </c>
      <c r="E26" s="5" t="s">
        <v>1</v>
      </c>
      <c r="F26" s="9">
        <f>SUM(F7:F25)</f>
        <v>626.95000000000005</v>
      </c>
      <c r="G26" s="27">
        <f>SUM(G7:G25)</f>
        <v>0.98520000000000008</v>
      </c>
    </row>
    <row r="27" spans="1:7" ht="12.95" customHeight="1">
      <c r="A27" s="1"/>
      <c r="B27" s="28" t="s">
        <v>57</v>
      </c>
      <c r="C27" s="10" t="s">
        <v>1</v>
      </c>
      <c r="D27" s="10" t="s">
        <v>1</v>
      </c>
      <c r="E27" s="10" t="s">
        <v>1</v>
      </c>
      <c r="F27" s="11" t="s">
        <v>58</v>
      </c>
      <c r="G27" s="29" t="s">
        <v>58</v>
      </c>
    </row>
    <row r="28" spans="1:7" ht="12.95" customHeight="1">
      <c r="A28" s="1"/>
      <c r="B28" s="28" t="s">
        <v>56</v>
      </c>
      <c r="C28" s="10" t="s">
        <v>1</v>
      </c>
      <c r="D28" s="10" t="s">
        <v>1</v>
      </c>
      <c r="E28" s="10" t="s">
        <v>1</v>
      </c>
      <c r="F28" s="11" t="s">
        <v>58</v>
      </c>
      <c r="G28" s="29" t="s">
        <v>58</v>
      </c>
    </row>
    <row r="29" spans="1:7" ht="12.95" customHeight="1">
      <c r="A29" s="1"/>
      <c r="B29" s="28" t="s">
        <v>59</v>
      </c>
      <c r="C29" s="12" t="s">
        <v>1</v>
      </c>
      <c r="D29" s="10" t="s">
        <v>1</v>
      </c>
      <c r="E29" s="12" t="s">
        <v>1</v>
      </c>
      <c r="F29" s="9">
        <f>+F26</f>
        <v>626.95000000000005</v>
      </c>
      <c r="G29" s="27">
        <f>+G26</f>
        <v>0.98520000000000008</v>
      </c>
    </row>
    <row r="30" spans="1:7" ht="12.95" customHeight="1">
      <c r="A30" s="1"/>
      <c r="B30" s="28" t="s">
        <v>60</v>
      </c>
      <c r="C30" s="5" t="s">
        <v>1</v>
      </c>
      <c r="D30" s="10" t="s">
        <v>1</v>
      </c>
      <c r="E30" s="5" t="s">
        <v>1</v>
      </c>
      <c r="F30" s="13">
        <f>+F31-F29</f>
        <v>9.4199999999999591</v>
      </c>
      <c r="G30" s="27">
        <f>+G31-G29</f>
        <v>1.4799999999999924E-2</v>
      </c>
    </row>
    <row r="31" spans="1:7" ht="12.95" customHeight="1" thickBot="1">
      <c r="A31" s="1"/>
      <c r="B31" s="30" t="s">
        <v>61</v>
      </c>
      <c r="C31" s="31" t="s">
        <v>1</v>
      </c>
      <c r="D31" s="31" t="s">
        <v>1</v>
      </c>
      <c r="E31" s="31" t="s">
        <v>1</v>
      </c>
      <c r="F31" s="32">
        <v>636.37</v>
      </c>
      <c r="G31" s="33">
        <v>1</v>
      </c>
    </row>
    <row r="32" spans="1:7">
      <c r="A32" s="1"/>
      <c r="B32" s="2"/>
      <c r="C32" s="1"/>
      <c r="D32" s="1"/>
      <c r="E32" s="1"/>
      <c r="F32" s="1"/>
      <c r="G32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56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30.7109375" bestFit="1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136</v>
      </c>
      <c r="C7" s="5" t="s">
        <v>29</v>
      </c>
      <c r="D7" s="5" t="s">
        <v>30</v>
      </c>
      <c r="E7" s="7">
        <v>2982</v>
      </c>
      <c r="F7" s="8">
        <v>215.24</v>
      </c>
      <c r="G7" s="26">
        <f t="shared" ref="G7:G49" si="0">+ROUND(F7/$F$55,4)</f>
        <v>7.2099999999999997E-2</v>
      </c>
    </row>
    <row r="8" spans="1:7" ht="12.95" customHeight="1">
      <c r="A8" s="6"/>
      <c r="B8" s="25" t="s">
        <v>146</v>
      </c>
      <c r="C8" s="5" t="s">
        <v>66</v>
      </c>
      <c r="D8" s="5" t="s">
        <v>67</v>
      </c>
      <c r="E8" s="7">
        <v>30015</v>
      </c>
      <c r="F8" s="8">
        <v>138.04</v>
      </c>
      <c r="G8" s="26">
        <f t="shared" si="0"/>
        <v>4.6199999999999998E-2</v>
      </c>
    </row>
    <row r="9" spans="1:7" ht="12.95" customHeight="1">
      <c r="A9" s="6"/>
      <c r="B9" s="25" t="s">
        <v>177</v>
      </c>
      <c r="C9" s="5" t="s">
        <v>95</v>
      </c>
      <c r="D9" s="5" t="s">
        <v>74</v>
      </c>
      <c r="E9" s="7">
        <v>31435</v>
      </c>
      <c r="F9" s="8">
        <v>135.66</v>
      </c>
      <c r="G9" s="26">
        <f t="shared" si="0"/>
        <v>4.5400000000000003E-2</v>
      </c>
    </row>
    <row r="10" spans="1:7" ht="12.95" customHeight="1">
      <c r="A10" s="6"/>
      <c r="B10" s="25" t="s">
        <v>181</v>
      </c>
      <c r="C10" s="5" t="s">
        <v>182</v>
      </c>
      <c r="D10" s="5" t="s">
        <v>74</v>
      </c>
      <c r="E10" s="7">
        <v>12583</v>
      </c>
      <c r="F10" s="8">
        <v>133.38999999999999</v>
      </c>
      <c r="G10" s="26">
        <f t="shared" si="0"/>
        <v>4.4699999999999997E-2</v>
      </c>
    </row>
    <row r="11" spans="1:7" ht="12.95" customHeight="1">
      <c r="A11" s="6"/>
      <c r="B11" s="25" t="s">
        <v>128</v>
      </c>
      <c r="C11" s="5" t="s">
        <v>31</v>
      </c>
      <c r="D11" s="5" t="s">
        <v>13</v>
      </c>
      <c r="E11" s="7">
        <v>5578</v>
      </c>
      <c r="F11" s="8">
        <v>131.88</v>
      </c>
      <c r="G11" s="26">
        <f t="shared" si="0"/>
        <v>4.4200000000000003E-2</v>
      </c>
    </row>
    <row r="12" spans="1:7" ht="12.95" customHeight="1">
      <c r="A12" s="6"/>
      <c r="B12" s="25" t="s">
        <v>121</v>
      </c>
      <c r="C12" s="5" t="s">
        <v>12</v>
      </c>
      <c r="D12" s="5" t="s">
        <v>13</v>
      </c>
      <c r="E12" s="7">
        <v>14026</v>
      </c>
      <c r="F12" s="8">
        <v>131.22999999999999</v>
      </c>
      <c r="G12" s="26">
        <f t="shared" si="0"/>
        <v>4.3999999999999997E-2</v>
      </c>
    </row>
    <row r="13" spans="1:7" ht="12.95" customHeight="1">
      <c r="A13" s="6"/>
      <c r="B13" s="25" t="s">
        <v>221</v>
      </c>
      <c r="C13" s="5" t="s">
        <v>222</v>
      </c>
      <c r="D13" s="5" t="s">
        <v>74</v>
      </c>
      <c r="E13" s="7">
        <v>71235</v>
      </c>
      <c r="F13" s="8">
        <v>125.8</v>
      </c>
      <c r="G13" s="26">
        <f t="shared" si="0"/>
        <v>4.2099999999999999E-2</v>
      </c>
    </row>
    <row r="14" spans="1:7" ht="12.95" customHeight="1">
      <c r="A14" s="6"/>
      <c r="B14" s="25" t="s">
        <v>133</v>
      </c>
      <c r="C14" s="5" t="s">
        <v>40</v>
      </c>
      <c r="D14" s="5" t="s">
        <v>23</v>
      </c>
      <c r="E14" s="7">
        <v>9932</v>
      </c>
      <c r="F14" s="8">
        <v>113.79</v>
      </c>
      <c r="G14" s="26">
        <f t="shared" si="0"/>
        <v>3.8100000000000002E-2</v>
      </c>
    </row>
    <row r="15" spans="1:7" ht="12.95" customHeight="1">
      <c r="A15" s="6"/>
      <c r="B15" s="25" t="s">
        <v>150</v>
      </c>
      <c r="C15" s="5" t="s">
        <v>72</v>
      </c>
      <c r="D15" s="5" t="s">
        <v>70</v>
      </c>
      <c r="E15" s="7">
        <v>16115</v>
      </c>
      <c r="F15" s="8">
        <v>111.65</v>
      </c>
      <c r="G15" s="26">
        <f t="shared" si="0"/>
        <v>3.7400000000000003E-2</v>
      </c>
    </row>
    <row r="16" spans="1:7" ht="12.95" customHeight="1">
      <c r="A16" s="6"/>
      <c r="B16" s="25" t="s">
        <v>154</v>
      </c>
      <c r="C16" s="5" t="s">
        <v>82</v>
      </c>
      <c r="D16" s="5" t="s">
        <v>70</v>
      </c>
      <c r="E16" s="7">
        <v>2446</v>
      </c>
      <c r="F16" s="8">
        <v>96.94</v>
      </c>
      <c r="G16" s="26">
        <f t="shared" si="0"/>
        <v>3.2500000000000001E-2</v>
      </c>
    </row>
    <row r="17" spans="1:7" ht="12.95" customHeight="1">
      <c r="A17" s="6"/>
      <c r="B17" s="25" t="s">
        <v>189</v>
      </c>
      <c r="C17" s="5" t="s">
        <v>190</v>
      </c>
      <c r="D17" s="5" t="s">
        <v>54</v>
      </c>
      <c r="E17" s="7">
        <v>6328</v>
      </c>
      <c r="F17" s="8">
        <v>88.25</v>
      </c>
      <c r="G17" s="26">
        <f t="shared" si="0"/>
        <v>2.9600000000000001E-2</v>
      </c>
    </row>
    <row r="18" spans="1:7" ht="12.95" customHeight="1">
      <c r="A18" s="6"/>
      <c r="B18" s="25" t="s">
        <v>164</v>
      </c>
      <c r="C18" s="5" t="s">
        <v>101</v>
      </c>
      <c r="D18" s="5" t="s">
        <v>39</v>
      </c>
      <c r="E18" s="7">
        <v>7542</v>
      </c>
      <c r="F18" s="8">
        <v>83.27</v>
      </c>
      <c r="G18" s="26">
        <f t="shared" si="0"/>
        <v>2.7900000000000001E-2</v>
      </c>
    </row>
    <row r="19" spans="1:7" ht="12.95" customHeight="1">
      <c r="A19" s="6"/>
      <c r="B19" s="25" t="s">
        <v>147</v>
      </c>
      <c r="C19" s="5" t="s">
        <v>65</v>
      </c>
      <c r="D19" s="5" t="s">
        <v>54</v>
      </c>
      <c r="E19" s="7">
        <v>7418</v>
      </c>
      <c r="F19" s="8">
        <v>80.989999999999995</v>
      </c>
      <c r="G19" s="26">
        <f t="shared" si="0"/>
        <v>2.7099999999999999E-2</v>
      </c>
    </row>
    <row r="20" spans="1:7" ht="12.95" customHeight="1">
      <c r="A20" s="6"/>
      <c r="B20" s="25" t="s">
        <v>151</v>
      </c>
      <c r="C20" s="5" t="s">
        <v>69</v>
      </c>
      <c r="D20" s="5" t="s">
        <v>70</v>
      </c>
      <c r="E20" s="7">
        <v>471</v>
      </c>
      <c r="F20" s="8">
        <v>79.81</v>
      </c>
      <c r="G20" s="26">
        <f t="shared" si="0"/>
        <v>2.6700000000000002E-2</v>
      </c>
    </row>
    <row r="21" spans="1:7" ht="12.95" customHeight="1">
      <c r="A21" s="6"/>
      <c r="B21" s="25" t="s">
        <v>244</v>
      </c>
      <c r="C21" s="5" t="s">
        <v>245</v>
      </c>
      <c r="D21" s="5" t="s">
        <v>54</v>
      </c>
      <c r="E21" s="7">
        <v>11585</v>
      </c>
      <c r="F21" s="8">
        <v>79.510000000000005</v>
      </c>
      <c r="G21" s="26">
        <f t="shared" si="0"/>
        <v>2.6599999999999999E-2</v>
      </c>
    </row>
    <row r="22" spans="1:7" ht="12.95" customHeight="1">
      <c r="A22" s="6"/>
      <c r="B22" s="25" t="s">
        <v>149</v>
      </c>
      <c r="C22" s="5" t="s">
        <v>68</v>
      </c>
      <c r="D22" s="5" t="s">
        <v>39</v>
      </c>
      <c r="E22" s="7">
        <v>2147</v>
      </c>
      <c r="F22" s="8">
        <v>79.319999999999993</v>
      </c>
      <c r="G22" s="26">
        <f t="shared" si="0"/>
        <v>2.6599999999999999E-2</v>
      </c>
    </row>
    <row r="23" spans="1:7" ht="12.95" customHeight="1">
      <c r="A23" s="6"/>
      <c r="B23" s="25" t="s">
        <v>276</v>
      </c>
      <c r="C23" s="5" t="s">
        <v>277</v>
      </c>
      <c r="D23" s="5" t="s">
        <v>23</v>
      </c>
      <c r="E23" s="7">
        <v>6661</v>
      </c>
      <c r="F23" s="8">
        <v>77.599999999999994</v>
      </c>
      <c r="G23" s="26">
        <f t="shared" si="0"/>
        <v>2.5999999999999999E-2</v>
      </c>
    </row>
    <row r="24" spans="1:7" ht="12.95" customHeight="1">
      <c r="A24" s="6"/>
      <c r="B24" s="25" t="s">
        <v>206</v>
      </c>
      <c r="C24" s="5" t="s">
        <v>207</v>
      </c>
      <c r="D24" s="5" t="s">
        <v>67</v>
      </c>
      <c r="E24" s="7">
        <v>33710</v>
      </c>
      <c r="F24" s="8">
        <v>74.150000000000006</v>
      </c>
      <c r="G24" s="26">
        <f t="shared" si="0"/>
        <v>2.4799999999999999E-2</v>
      </c>
    </row>
    <row r="25" spans="1:7" ht="12.95" customHeight="1">
      <c r="A25" s="6"/>
      <c r="B25" s="25" t="s">
        <v>291</v>
      </c>
      <c r="C25" s="5" t="s">
        <v>292</v>
      </c>
      <c r="D25" s="5" t="s">
        <v>39</v>
      </c>
      <c r="E25" s="7">
        <v>6064</v>
      </c>
      <c r="F25" s="8">
        <v>67.41</v>
      </c>
      <c r="G25" s="26">
        <f t="shared" si="0"/>
        <v>2.2599999999999999E-2</v>
      </c>
    </row>
    <row r="26" spans="1:7" ht="12.95" customHeight="1">
      <c r="A26" s="6"/>
      <c r="B26" s="25" t="s">
        <v>238</v>
      </c>
      <c r="C26" s="5" t="s">
        <v>239</v>
      </c>
      <c r="D26" s="5" t="s">
        <v>34</v>
      </c>
      <c r="E26" s="7">
        <v>4514</v>
      </c>
      <c r="F26" s="8">
        <v>65.5</v>
      </c>
      <c r="G26" s="26">
        <f t="shared" si="0"/>
        <v>2.1899999999999999E-2</v>
      </c>
    </row>
    <row r="27" spans="1:7" ht="12.95" customHeight="1">
      <c r="A27" s="6"/>
      <c r="B27" s="25" t="s">
        <v>208</v>
      </c>
      <c r="C27" s="5" t="s">
        <v>209</v>
      </c>
      <c r="D27" s="5" t="s">
        <v>210</v>
      </c>
      <c r="E27" s="7">
        <v>17187</v>
      </c>
      <c r="F27" s="8">
        <v>64.37</v>
      </c>
      <c r="G27" s="26">
        <f t="shared" si="0"/>
        <v>2.1600000000000001E-2</v>
      </c>
    </row>
    <row r="28" spans="1:7" ht="12.95" customHeight="1">
      <c r="A28" s="6"/>
      <c r="B28" s="25" t="s">
        <v>213</v>
      </c>
      <c r="C28" s="5" t="s">
        <v>214</v>
      </c>
      <c r="D28" s="5" t="s">
        <v>15</v>
      </c>
      <c r="E28" s="7">
        <v>3735</v>
      </c>
      <c r="F28" s="8">
        <v>59.33</v>
      </c>
      <c r="G28" s="26">
        <f t="shared" si="0"/>
        <v>1.9900000000000001E-2</v>
      </c>
    </row>
    <row r="29" spans="1:7" ht="12.95" customHeight="1">
      <c r="A29" s="6"/>
      <c r="B29" s="25" t="s">
        <v>278</v>
      </c>
      <c r="C29" s="5" t="s">
        <v>279</v>
      </c>
      <c r="D29" s="5" t="s">
        <v>67</v>
      </c>
      <c r="E29" s="7">
        <v>23876</v>
      </c>
      <c r="F29" s="8">
        <v>57.54</v>
      </c>
      <c r="G29" s="26">
        <f t="shared" si="0"/>
        <v>1.9300000000000001E-2</v>
      </c>
    </row>
    <row r="30" spans="1:7" ht="12.95" customHeight="1">
      <c r="A30" s="6"/>
      <c r="B30" s="25" t="s">
        <v>142</v>
      </c>
      <c r="C30" s="5" t="s">
        <v>73</v>
      </c>
      <c r="D30" s="5" t="s">
        <v>39</v>
      </c>
      <c r="E30" s="7">
        <v>5432</v>
      </c>
      <c r="F30" s="8">
        <v>52.43</v>
      </c>
      <c r="G30" s="26">
        <f t="shared" si="0"/>
        <v>1.7600000000000001E-2</v>
      </c>
    </row>
    <row r="31" spans="1:7" ht="12.95" customHeight="1">
      <c r="A31" s="6"/>
      <c r="B31" s="25" t="s">
        <v>166</v>
      </c>
      <c r="C31" s="5" t="s">
        <v>217</v>
      </c>
      <c r="D31" s="5" t="s">
        <v>70</v>
      </c>
      <c r="E31" s="7">
        <v>3821</v>
      </c>
      <c r="F31" s="8">
        <v>47.41</v>
      </c>
      <c r="G31" s="26">
        <f t="shared" si="0"/>
        <v>1.5900000000000001E-2</v>
      </c>
    </row>
    <row r="32" spans="1:7" ht="12.95" customHeight="1">
      <c r="A32" s="6"/>
      <c r="B32" s="25" t="s">
        <v>339</v>
      </c>
      <c r="C32" s="5" t="s">
        <v>340</v>
      </c>
      <c r="D32" s="5" t="s">
        <v>318</v>
      </c>
      <c r="E32" s="7">
        <v>946</v>
      </c>
      <c r="F32" s="8">
        <v>43.85</v>
      </c>
      <c r="G32" s="26">
        <f t="shared" si="0"/>
        <v>1.47E-2</v>
      </c>
    </row>
    <row r="33" spans="1:7" ht="12.95" customHeight="1">
      <c r="A33" s="6"/>
      <c r="B33" s="25" t="s">
        <v>265</v>
      </c>
      <c r="C33" s="5" t="s">
        <v>266</v>
      </c>
      <c r="D33" s="5" t="s">
        <v>267</v>
      </c>
      <c r="E33" s="7">
        <v>3261</v>
      </c>
      <c r="F33" s="8">
        <v>41.61</v>
      </c>
      <c r="G33" s="26">
        <f t="shared" si="0"/>
        <v>1.3899999999999999E-2</v>
      </c>
    </row>
    <row r="34" spans="1:7" ht="12.95" customHeight="1">
      <c r="A34" s="6"/>
      <c r="B34" s="25" t="s">
        <v>155</v>
      </c>
      <c r="C34" s="5" t="s">
        <v>81</v>
      </c>
      <c r="D34" s="5" t="s">
        <v>37</v>
      </c>
      <c r="E34" s="7">
        <v>1571</v>
      </c>
      <c r="F34" s="8">
        <v>38.1</v>
      </c>
      <c r="G34" s="26">
        <f t="shared" si="0"/>
        <v>1.2800000000000001E-2</v>
      </c>
    </row>
    <row r="35" spans="1:7" ht="12.95" customHeight="1">
      <c r="A35" s="6"/>
      <c r="B35" s="25" t="s">
        <v>341</v>
      </c>
      <c r="C35" s="5" t="s">
        <v>342</v>
      </c>
      <c r="D35" s="5" t="s">
        <v>13</v>
      </c>
      <c r="E35" s="7">
        <v>3545</v>
      </c>
      <c r="F35" s="8">
        <v>36.44</v>
      </c>
      <c r="G35" s="26">
        <f t="shared" si="0"/>
        <v>1.2200000000000001E-2</v>
      </c>
    </row>
    <row r="36" spans="1:7" ht="12.95" customHeight="1">
      <c r="A36" s="6"/>
      <c r="B36" s="25" t="s">
        <v>300</v>
      </c>
      <c r="C36" s="5" t="s">
        <v>301</v>
      </c>
      <c r="D36" s="5" t="s">
        <v>284</v>
      </c>
      <c r="E36" s="7">
        <v>6084</v>
      </c>
      <c r="F36" s="8">
        <v>31.86</v>
      </c>
      <c r="G36" s="26">
        <f t="shared" si="0"/>
        <v>1.0699999999999999E-2</v>
      </c>
    </row>
    <row r="37" spans="1:7" ht="12.95" customHeight="1">
      <c r="A37" s="6"/>
      <c r="B37" s="25" t="s">
        <v>343</v>
      </c>
      <c r="C37" s="5" t="s">
        <v>344</v>
      </c>
      <c r="D37" s="5" t="s">
        <v>345</v>
      </c>
      <c r="E37" s="7">
        <v>189</v>
      </c>
      <c r="F37" s="8">
        <v>31.52</v>
      </c>
      <c r="G37" s="26">
        <f t="shared" si="0"/>
        <v>1.06E-2</v>
      </c>
    </row>
    <row r="38" spans="1:7" ht="12.95" customHeight="1">
      <c r="A38" s="6"/>
      <c r="B38" s="25" t="s">
        <v>176</v>
      </c>
      <c r="C38" s="5" t="s">
        <v>90</v>
      </c>
      <c r="D38" s="5" t="s">
        <v>287</v>
      </c>
      <c r="E38" s="7">
        <v>227</v>
      </c>
      <c r="F38" s="8">
        <v>29.98</v>
      </c>
      <c r="G38" s="26">
        <f t="shared" si="0"/>
        <v>0.01</v>
      </c>
    </row>
    <row r="39" spans="1:7" ht="12.95" customHeight="1">
      <c r="A39" s="6"/>
      <c r="B39" s="25" t="s">
        <v>129</v>
      </c>
      <c r="C39" s="5" t="s">
        <v>49</v>
      </c>
      <c r="D39" s="5" t="s">
        <v>13</v>
      </c>
      <c r="E39" s="7">
        <v>3405</v>
      </c>
      <c r="F39" s="8">
        <v>28.96</v>
      </c>
      <c r="G39" s="26">
        <f t="shared" si="0"/>
        <v>9.7000000000000003E-3</v>
      </c>
    </row>
    <row r="40" spans="1:7" ht="12.95" customHeight="1">
      <c r="A40" s="6"/>
      <c r="B40" s="25" t="s">
        <v>139</v>
      </c>
      <c r="C40" s="5" t="s">
        <v>33</v>
      </c>
      <c r="D40" s="5" t="s">
        <v>34</v>
      </c>
      <c r="E40" s="7">
        <v>2171</v>
      </c>
      <c r="F40" s="8">
        <v>28.96</v>
      </c>
      <c r="G40" s="26">
        <f t="shared" si="0"/>
        <v>9.7000000000000003E-3</v>
      </c>
    </row>
    <row r="41" spans="1:7" ht="12.95" customHeight="1">
      <c r="A41" s="6"/>
      <c r="B41" s="25" t="s">
        <v>316</v>
      </c>
      <c r="C41" s="5" t="s">
        <v>317</v>
      </c>
      <c r="D41" s="5" t="s">
        <v>318</v>
      </c>
      <c r="E41" s="7">
        <v>11940</v>
      </c>
      <c r="F41" s="8">
        <v>28.94</v>
      </c>
      <c r="G41" s="26">
        <f t="shared" si="0"/>
        <v>9.7000000000000003E-3</v>
      </c>
    </row>
    <row r="42" spans="1:7" ht="12.95" customHeight="1">
      <c r="A42" s="6"/>
      <c r="B42" s="25" t="s">
        <v>246</v>
      </c>
      <c r="C42" s="5" t="s">
        <v>247</v>
      </c>
      <c r="D42" s="5" t="s">
        <v>39</v>
      </c>
      <c r="E42" s="7">
        <v>11740</v>
      </c>
      <c r="F42" s="8">
        <v>28.9</v>
      </c>
      <c r="G42" s="26">
        <f t="shared" si="0"/>
        <v>9.7000000000000003E-3</v>
      </c>
    </row>
    <row r="43" spans="1:7" ht="12.95" customHeight="1">
      <c r="A43" s="6"/>
      <c r="B43" s="25" t="s">
        <v>288</v>
      </c>
      <c r="C43" s="5" t="s">
        <v>289</v>
      </c>
      <c r="D43" s="5" t="s">
        <v>13</v>
      </c>
      <c r="E43" s="7">
        <v>3600</v>
      </c>
      <c r="F43" s="8">
        <v>28.45</v>
      </c>
      <c r="G43" s="26">
        <f t="shared" si="0"/>
        <v>9.4999999999999998E-3</v>
      </c>
    </row>
    <row r="44" spans="1:7" ht="12.95" customHeight="1">
      <c r="A44" s="6"/>
      <c r="B44" s="25" t="s">
        <v>183</v>
      </c>
      <c r="C44" s="5" t="s">
        <v>184</v>
      </c>
      <c r="D44" s="5" t="s">
        <v>26</v>
      </c>
      <c r="E44" s="7">
        <v>8487</v>
      </c>
      <c r="F44" s="8">
        <v>28.16</v>
      </c>
      <c r="G44" s="26">
        <f t="shared" si="0"/>
        <v>9.4000000000000004E-3</v>
      </c>
    </row>
    <row r="45" spans="1:7" ht="12.95" customHeight="1">
      <c r="A45" s="6"/>
      <c r="B45" s="25" t="s">
        <v>141</v>
      </c>
      <c r="C45" s="5" t="s">
        <v>94</v>
      </c>
      <c r="D45" s="5" t="s">
        <v>26</v>
      </c>
      <c r="E45" s="7">
        <v>5062</v>
      </c>
      <c r="F45" s="8">
        <v>28.06</v>
      </c>
      <c r="G45" s="26">
        <f t="shared" si="0"/>
        <v>9.4000000000000004E-3</v>
      </c>
    </row>
    <row r="46" spans="1:7" ht="12.95" customHeight="1">
      <c r="A46" s="6"/>
      <c r="B46" s="25" t="s">
        <v>268</v>
      </c>
      <c r="C46" s="5" t="s">
        <v>269</v>
      </c>
      <c r="D46" s="5" t="s">
        <v>37</v>
      </c>
      <c r="E46" s="7">
        <v>3217</v>
      </c>
      <c r="F46" s="8">
        <v>26.39</v>
      </c>
      <c r="G46" s="26">
        <f t="shared" si="0"/>
        <v>8.8000000000000005E-3</v>
      </c>
    </row>
    <row r="47" spans="1:7" ht="12.95" customHeight="1">
      <c r="A47" s="6"/>
      <c r="B47" s="25" t="s">
        <v>346</v>
      </c>
      <c r="C47" s="5" t="s">
        <v>347</v>
      </c>
      <c r="D47" s="5" t="s">
        <v>284</v>
      </c>
      <c r="E47" s="7">
        <v>3617</v>
      </c>
      <c r="F47" s="8">
        <v>21.72</v>
      </c>
      <c r="G47" s="26">
        <f t="shared" si="0"/>
        <v>7.3000000000000001E-3</v>
      </c>
    </row>
    <row r="48" spans="1:7" ht="12.95" customHeight="1">
      <c r="A48" s="6"/>
      <c r="B48" s="25" t="s">
        <v>282</v>
      </c>
      <c r="C48" s="5" t="s">
        <v>283</v>
      </c>
      <c r="D48" s="5" t="s">
        <v>284</v>
      </c>
      <c r="E48" s="7">
        <v>3574</v>
      </c>
      <c r="F48" s="8">
        <v>16.43</v>
      </c>
      <c r="G48" s="26">
        <f t="shared" si="0"/>
        <v>5.4999999999999997E-3</v>
      </c>
    </row>
    <row r="49" spans="1:7" ht="12.95" customHeight="1">
      <c r="A49" s="6"/>
      <c r="B49" s="25" t="s">
        <v>280</v>
      </c>
      <c r="C49" s="5" t="s">
        <v>281</v>
      </c>
      <c r="D49" s="5" t="s">
        <v>23</v>
      </c>
      <c r="E49" s="7">
        <v>1080</v>
      </c>
      <c r="F49" s="8">
        <v>2.8</v>
      </c>
      <c r="G49" s="26">
        <f t="shared" si="0"/>
        <v>8.9999999999999998E-4</v>
      </c>
    </row>
    <row r="50" spans="1:7" ht="12.95" customHeight="1">
      <c r="A50" s="1"/>
      <c r="B50" s="23" t="s">
        <v>56</v>
      </c>
      <c r="C50" s="5" t="s">
        <v>1</v>
      </c>
      <c r="D50" s="5" t="s">
        <v>1</v>
      </c>
      <c r="E50" s="5" t="s">
        <v>1</v>
      </c>
      <c r="F50" s="9">
        <f>SUM(F7:F49)</f>
        <v>2911.6399999999994</v>
      </c>
      <c r="G50" s="27">
        <f>SUM(G7:G49)</f>
        <v>0.97530000000000017</v>
      </c>
    </row>
    <row r="51" spans="1:7" ht="12.95" customHeight="1">
      <c r="A51" s="1"/>
      <c r="B51" s="23" t="s">
        <v>57</v>
      </c>
      <c r="C51" s="5" t="s">
        <v>1</v>
      </c>
      <c r="D51" s="5" t="s">
        <v>1</v>
      </c>
      <c r="E51" s="5" t="s">
        <v>1</v>
      </c>
      <c r="F51" s="11" t="s">
        <v>58</v>
      </c>
      <c r="G51" s="29" t="s">
        <v>58</v>
      </c>
    </row>
    <row r="52" spans="1:7" ht="12.95" customHeight="1">
      <c r="A52" s="1"/>
      <c r="B52" s="23" t="s">
        <v>56</v>
      </c>
      <c r="C52" s="5" t="s">
        <v>1</v>
      </c>
      <c r="D52" s="5" t="s">
        <v>1</v>
      </c>
      <c r="E52" s="5" t="s">
        <v>1</v>
      </c>
      <c r="F52" s="11" t="s">
        <v>58</v>
      </c>
      <c r="G52" s="29" t="s">
        <v>58</v>
      </c>
    </row>
    <row r="53" spans="1:7" ht="12.95" customHeight="1">
      <c r="A53" s="1"/>
      <c r="B53" s="28" t="s">
        <v>59</v>
      </c>
      <c r="C53" s="12" t="s">
        <v>1</v>
      </c>
      <c r="D53" s="10" t="s">
        <v>1</v>
      </c>
      <c r="E53" s="12" t="s">
        <v>1</v>
      </c>
      <c r="F53" s="9">
        <f>+F50</f>
        <v>2911.6399999999994</v>
      </c>
      <c r="G53" s="27">
        <f>+G50</f>
        <v>0.97530000000000017</v>
      </c>
    </row>
    <row r="54" spans="1:7" ht="12.95" customHeight="1">
      <c r="A54" s="1"/>
      <c r="B54" s="28" t="s">
        <v>60</v>
      </c>
      <c r="C54" s="5" t="s">
        <v>1</v>
      </c>
      <c r="D54" s="10" t="s">
        <v>1</v>
      </c>
      <c r="E54" s="5" t="s">
        <v>1</v>
      </c>
      <c r="F54" s="13">
        <f>+F55-F53</f>
        <v>74.050000000000637</v>
      </c>
      <c r="G54" s="27">
        <f>+G55-G53</f>
        <v>2.4699999999999833E-2</v>
      </c>
    </row>
    <row r="55" spans="1:7" ht="12.95" customHeight="1" thickBot="1">
      <c r="A55" s="1"/>
      <c r="B55" s="30" t="s">
        <v>61</v>
      </c>
      <c r="C55" s="31" t="s">
        <v>1</v>
      </c>
      <c r="D55" s="31" t="s">
        <v>1</v>
      </c>
      <c r="E55" s="31" t="s">
        <v>1</v>
      </c>
      <c r="F55" s="32">
        <v>2985.69</v>
      </c>
      <c r="G55" s="33">
        <v>1</v>
      </c>
    </row>
    <row r="56" spans="1:7">
      <c r="A56" s="1"/>
      <c r="B56" s="2" t="s">
        <v>62</v>
      </c>
      <c r="C56" s="1"/>
      <c r="D56" s="1"/>
      <c r="E56" s="1"/>
      <c r="F56" s="1"/>
      <c r="G56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290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78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79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191</v>
      </c>
      <c r="C6" s="5" t="s">
        <v>1</v>
      </c>
      <c r="D6" s="5" t="s">
        <v>62</v>
      </c>
      <c r="E6" s="7"/>
      <c r="F6" s="8">
        <v>4838.8999999999996</v>
      </c>
      <c r="G6" s="26">
        <f>+ROUND(F6/$F$10,4)</f>
        <v>0.99119999999999997</v>
      </c>
    </row>
    <row r="7" spans="1:7" ht="12.95" customHeight="1">
      <c r="A7" s="1"/>
      <c r="B7" s="23" t="s">
        <v>56</v>
      </c>
      <c r="C7" s="5" t="s">
        <v>1</v>
      </c>
      <c r="D7" s="5" t="s">
        <v>1</v>
      </c>
      <c r="E7" s="5" t="s">
        <v>1</v>
      </c>
      <c r="F7" s="9">
        <f>+F6</f>
        <v>4838.8999999999996</v>
      </c>
      <c r="G7" s="27">
        <f>+G6</f>
        <v>0.99119999999999997</v>
      </c>
    </row>
    <row r="8" spans="1:7" ht="12.95" customHeight="1">
      <c r="A8" s="1"/>
      <c r="B8" s="28" t="s">
        <v>59</v>
      </c>
      <c r="C8" s="12" t="s">
        <v>1</v>
      </c>
      <c r="D8" s="10" t="s">
        <v>1</v>
      </c>
      <c r="E8" s="12" t="s">
        <v>1</v>
      </c>
      <c r="F8" s="9">
        <f>+F7</f>
        <v>4838.8999999999996</v>
      </c>
      <c r="G8" s="27">
        <f>+G7</f>
        <v>0.99119999999999997</v>
      </c>
    </row>
    <row r="9" spans="1:7" ht="12.95" customHeight="1">
      <c r="A9" s="1"/>
      <c r="B9" s="28" t="s">
        <v>60</v>
      </c>
      <c r="C9" s="5" t="s">
        <v>1</v>
      </c>
      <c r="D9" s="10" t="s">
        <v>1</v>
      </c>
      <c r="E9" s="5" t="s">
        <v>1</v>
      </c>
      <c r="F9" s="13">
        <f>+F10-F8</f>
        <v>43.140000000000327</v>
      </c>
      <c r="G9" s="27">
        <f>+G10-G8</f>
        <v>8.80000000000003E-3</v>
      </c>
    </row>
    <row r="10" spans="1:7" ht="12.95" customHeight="1" thickBot="1">
      <c r="A10" s="1"/>
      <c r="B10" s="30" t="s">
        <v>61</v>
      </c>
      <c r="C10" s="31" t="s">
        <v>1</v>
      </c>
      <c r="D10" s="31" t="s">
        <v>1</v>
      </c>
      <c r="E10" s="31" t="s">
        <v>1</v>
      </c>
      <c r="F10" s="32">
        <v>4882.04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SANTOSH SAHU</cp:lastModifiedBy>
  <dcterms:created xsi:type="dcterms:W3CDTF">2015-09-01T06:50:16Z</dcterms:created>
  <dcterms:modified xsi:type="dcterms:W3CDTF">2017-07-10T06:17:26Z</dcterms:modified>
</cp:coreProperties>
</file>