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675"/>
  </bookViews>
  <sheets>
    <sheet name="Anex A1 Frmt for AUM disclosure" sheetId="8" r:id="rId1"/>
  </sheets>
  <calcPr calcId="125725"/>
</workbook>
</file>

<file path=xl/calcChain.xml><?xml version="1.0" encoding="utf-8"?>
<calcChain xmlns="http://schemas.openxmlformats.org/spreadsheetml/2006/main">
  <c r="BJ42" i="8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J33"/>
  <c r="BJ43"/>
  <c r="BI33"/>
  <c r="BI43"/>
  <c r="BI64"/>
  <c r="BH33"/>
  <c r="BH43"/>
  <c r="BG33"/>
  <c r="BG43"/>
  <c r="BF33"/>
  <c r="BF43"/>
  <c r="BF64"/>
  <c r="BE33"/>
  <c r="BE43"/>
  <c r="BE64"/>
  <c r="BD33"/>
  <c r="BD43"/>
  <c r="BC33"/>
  <c r="BC43"/>
  <c r="BB33"/>
  <c r="BB43"/>
  <c r="BA33"/>
  <c r="BA43"/>
  <c r="BA64"/>
  <c r="AZ33"/>
  <c r="AZ43"/>
  <c r="AY33"/>
  <c r="AY43"/>
  <c r="AX33"/>
  <c r="AX43"/>
  <c r="AW33"/>
  <c r="AW43"/>
  <c r="AW64"/>
  <c r="AV33"/>
  <c r="AV43"/>
  <c r="AU33"/>
  <c r="AU43"/>
  <c r="AT33"/>
  <c r="AT43"/>
  <c r="AS33"/>
  <c r="AS43"/>
  <c r="AS64"/>
  <c r="AR33"/>
  <c r="AR43"/>
  <c r="AQ33"/>
  <c r="AQ43"/>
  <c r="AP33"/>
  <c r="AP43"/>
  <c r="AP64"/>
  <c r="AO33"/>
  <c r="AO43"/>
  <c r="AO64"/>
  <c r="AN33"/>
  <c r="AN43"/>
  <c r="AM33"/>
  <c r="AM43"/>
  <c r="AL33"/>
  <c r="AL43"/>
  <c r="AK33"/>
  <c r="AK43"/>
  <c r="AK64"/>
  <c r="AJ33"/>
  <c r="AJ43"/>
  <c r="AI33"/>
  <c r="AI43"/>
  <c r="AH33"/>
  <c r="AH43"/>
  <c r="AG33"/>
  <c r="AG43"/>
  <c r="AG64"/>
  <c r="AF33"/>
  <c r="AF43"/>
  <c r="AE33"/>
  <c r="AE43"/>
  <c r="AD33"/>
  <c r="AD43"/>
  <c r="AC33"/>
  <c r="AC43"/>
  <c r="AC64"/>
  <c r="AB33"/>
  <c r="AB43"/>
  <c r="AA33"/>
  <c r="AA43"/>
  <c r="Z33"/>
  <c r="Z43"/>
  <c r="Y33"/>
  <c r="Y43"/>
  <c r="Y64"/>
  <c r="X33"/>
  <c r="X43"/>
  <c r="W33"/>
  <c r="W43"/>
  <c r="V33"/>
  <c r="V43"/>
  <c r="U33"/>
  <c r="U43"/>
  <c r="U64"/>
  <c r="T33"/>
  <c r="T43"/>
  <c r="S33"/>
  <c r="S43"/>
  <c r="R33"/>
  <c r="R43"/>
  <c r="Q33"/>
  <c r="Q43"/>
  <c r="Q64"/>
  <c r="P33"/>
  <c r="P43"/>
  <c r="O33"/>
  <c r="O43"/>
  <c r="N33"/>
  <c r="N43"/>
  <c r="M33"/>
  <c r="M43"/>
  <c r="L33"/>
  <c r="L43"/>
  <c r="K33"/>
  <c r="K43"/>
  <c r="J33"/>
  <c r="J43"/>
  <c r="I33"/>
  <c r="I43"/>
  <c r="I64"/>
  <c r="H33"/>
  <c r="H43"/>
  <c r="G33"/>
  <c r="G43"/>
  <c r="F33"/>
  <c r="F43"/>
  <c r="E33"/>
  <c r="E43"/>
  <c r="D33"/>
  <c r="D43"/>
  <c r="C33"/>
  <c r="BK33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K27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K11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J9"/>
  <c r="BI9"/>
  <c r="BI28"/>
  <c r="BH9"/>
  <c r="BG9"/>
  <c r="BG28"/>
  <c r="BF9"/>
  <c r="BE9"/>
  <c r="BE28"/>
  <c r="BD9"/>
  <c r="BC9"/>
  <c r="BC28"/>
  <c r="BB9"/>
  <c r="BA9"/>
  <c r="BA28"/>
  <c r="AZ9"/>
  <c r="AY9"/>
  <c r="AY28"/>
  <c r="AX9"/>
  <c r="AW9"/>
  <c r="AW28"/>
  <c r="AV9"/>
  <c r="AU9"/>
  <c r="AU28"/>
  <c r="AT9"/>
  <c r="AS9"/>
  <c r="AS28"/>
  <c r="AR9"/>
  <c r="AQ9"/>
  <c r="AQ28"/>
  <c r="AP9"/>
  <c r="AO9"/>
  <c r="AO28"/>
  <c r="AN9"/>
  <c r="AM9"/>
  <c r="AM28"/>
  <c r="AL9"/>
  <c r="AK9"/>
  <c r="AK28"/>
  <c r="AJ9"/>
  <c r="AI9"/>
  <c r="AI28"/>
  <c r="AH9"/>
  <c r="AG9"/>
  <c r="AG28"/>
  <c r="AF9"/>
  <c r="AE9"/>
  <c r="AE28"/>
  <c r="AD9"/>
  <c r="AC9"/>
  <c r="AC28"/>
  <c r="AB9"/>
  <c r="AA9"/>
  <c r="AA28"/>
  <c r="Z9"/>
  <c r="Y9"/>
  <c r="Y28"/>
  <c r="X9"/>
  <c r="W9"/>
  <c r="W28"/>
  <c r="V9"/>
  <c r="U9"/>
  <c r="U28"/>
  <c r="T9"/>
  <c r="S9"/>
  <c r="S28"/>
  <c r="R9"/>
  <c r="Q9"/>
  <c r="Q28"/>
  <c r="P9"/>
  <c r="O9"/>
  <c r="O28"/>
  <c r="N9"/>
  <c r="M9"/>
  <c r="M28"/>
  <c r="L9"/>
  <c r="K9"/>
  <c r="K28"/>
  <c r="J9"/>
  <c r="I9"/>
  <c r="I28"/>
  <c r="H9"/>
  <c r="G9"/>
  <c r="G28"/>
  <c r="F9"/>
  <c r="E9"/>
  <c r="E28"/>
  <c r="D9"/>
  <c r="C9"/>
  <c r="C28"/>
  <c r="BK15"/>
  <c r="C43"/>
  <c r="BK43"/>
  <c r="BK42"/>
  <c r="BK12"/>
  <c r="D28"/>
  <c r="F28"/>
  <c r="H28"/>
  <c r="J28"/>
  <c r="L28"/>
  <c r="N28"/>
  <c r="P28"/>
  <c r="R28"/>
  <c r="T28"/>
  <c r="V28"/>
  <c r="X28"/>
  <c r="Z28"/>
  <c r="AB28"/>
  <c r="AD28"/>
  <c r="AF28"/>
  <c r="AH28"/>
  <c r="AJ28"/>
  <c r="AL28"/>
  <c r="AN28"/>
  <c r="AP28"/>
  <c r="AR28"/>
  <c r="AT28"/>
  <c r="AV28"/>
  <c r="AX28"/>
  <c r="AZ28"/>
  <c r="BB28"/>
  <c r="BD28"/>
  <c r="BF28"/>
  <c r="BH28"/>
  <c r="BJ28"/>
  <c r="BK9"/>
  <c r="BH64"/>
  <c r="BD64"/>
  <c r="AZ64"/>
  <c r="AV64"/>
  <c r="AR64"/>
  <c r="AN64"/>
  <c r="AJ64"/>
  <c r="AF64"/>
  <c r="AB64"/>
  <c r="X64"/>
  <c r="T64"/>
  <c r="P64"/>
  <c r="L64"/>
  <c r="H64"/>
  <c r="D64"/>
  <c r="E64"/>
  <c r="K64"/>
  <c r="M64"/>
  <c r="S64"/>
  <c r="AA64"/>
  <c r="AI64"/>
  <c r="AQ64"/>
  <c r="AY64"/>
  <c r="BG64"/>
  <c r="BJ64"/>
  <c r="BB64"/>
  <c r="AX64"/>
  <c r="AT64"/>
  <c r="AL64"/>
  <c r="AH64"/>
  <c r="AD64"/>
  <c r="Z64"/>
  <c r="V64"/>
  <c r="R64"/>
  <c r="N64"/>
  <c r="J64"/>
  <c r="F64"/>
  <c r="G64"/>
  <c r="O64"/>
  <c r="W64"/>
  <c r="AE64"/>
  <c r="AM64"/>
  <c r="AU64"/>
  <c r="BC64"/>
  <c r="C64"/>
  <c r="BK64"/>
  <c r="BK28"/>
</calcChain>
</file>

<file path=xl/sharedStrings.xml><?xml version="1.0" encoding="utf-8"?>
<sst xmlns="http://schemas.openxmlformats.org/spreadsheetml/2006/main" count="110" uniqueCount="76">
  <si>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</si>
  <si>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</si>
  <si>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</si>
  <si>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</si>
  <si>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</si>
  <si>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</si>
  <si>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</si>
  <si>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</si>
  <si>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</si>
  <si>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</si>
  <si>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</si>
  <si>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</si>
  <si>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</si>
  <si>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</si>
  <si>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</si>
  <si>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</si>
  <si>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</si>
  <si>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</si>
  <si>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</si>
  <si>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</si>
  <si>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</si>
  <si>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</si>
  <si>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</si>
  <si>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</si>
  <si>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</si>
  <si>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</si>
  <si>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</si>
  <si>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</si>
  <si>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</si>
  <si>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</si>
  <si>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</si>
  <si>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</si>
  <si>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</si>
  <si>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</si>
  <si>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</si>
  <si>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</si>
  <si>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</si>
  <si>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</si>
  <si>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</si>
  <si>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</si>
  <si>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</si>
  <si>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</si>
  <si>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</si>
  <si>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</si>
  <si>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</si>
  <si>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</si>
  <si>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</si>
  <si>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</si>
  <si>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</si>
  <si>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</si>
  <si>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</si>
  <si>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</si>
  <si>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</si>
  <si>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>(f) Sub-Total</t>
  </si>
  <si>
    <t xml:space="preserve"> (e) Sub-Total</t>
  </si>
  <si>
    <t xml:space="preserve"> (d) Sub-Total</t>
  </si>
  <si>
    <t>(c) Sub-Total</t>
  </si>
  <si>
    <t>Infrastructure Debt Funds</t>
  </si>
  <si>
    <t>3 : Banks/FIs</t>
  </si>
  <si>
    <t>GRAND TOTAL (A+B+C+D+E)</t>
  </si>
  <si>
    <t>4 : FIIs/FPIs</t>
  </si>
  <si>
    <t>Taurus Liquid Fund</t>
  </si>
  <si>
    <t>Taurus Gilt Fund</t>
  </si>
  <si>
    <t>Taurus MIP Advantage Fund</t>
  </si>
  <si>
    <t>Taurus Short Term Income Fund</t>
  </si>
  <si>
    <t>Taurus Ultra Short Term Bond Fund</t>
  </si>
  <si>
    <t>Taurus Dynamic Income Fund</t>
  </si>
  <si>
    <t>Taurus Tax Shield</t>
  </si>
  <si>
    <t>Taurus Banking &amp; Financial Services Fund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</si>
  <si>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</si>
  <si>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</si>
  <si>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</si>
  <si>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</si>
  <si>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</si>
  <si>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</si>
  <si>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Mutual Fund: Net Assets Under Management (AUM) as on 30/04/2016 (All figures in Rs. Crore)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</si>
</sst>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0" fillId="0" borderId="18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49" fontId="11" fillId="0" borderId="22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18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2" fontId="4" fillId="0" borderId="15" xfId="2" applyNumberFormat="1" applyFont="1" applyFill="1" applyBorder="1" applyAlignment="1">
      <alignment horizontal="center" vertical="top" wrapText="1"/>
    </xf>
    <xf numFmtId="2" fontId="4" fillId="0" borderId="16" xfId="2" applyNumberFormat="1" applyFont="1" applyFill="1" applyBorder="1" applyAlignment="1">
      <alignment horizontal="center" vertical="top" wrapText="1"/>
    </xf>
    <xf numFmtId="2" fontId="4" fillId="0" borderId="17" xfId="2" applyNumberFormat="1" applyFont="1" applyFill="1" applyBorder="1" applyAlignment="1">
      <alignment horizontal="center" vertical="top" wrapText="1"/>
    </xf>
    <xf numFmtId="2" fontId="8" fillId="0" borderId="15" xfId="2" applyNumberFormat="1" applyFont="1" applyFill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3" fontId="8" fillId="0" borderId="19" xfId="2" applyNumberFormat="1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2" fontId="8" fillId="0" borderId="12" xfId="2" applyNumberFormat="1" applyFont="1" applyFill="1" applyBorder="1" applyAlignment="1">
      <alignment horizontal="center" vertical="top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49" fontId="11" fillId="0" borderId="11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15" xfId="2" applyNumberFormat="1" applyFont="1" applyFill="1" applyBorder="1" applyAlignment="1">
      <alignment horizontal="center" vertical="top" wrapText="1"/>
    </xf>
    <xf numFmtId="2" fontId="8" fillId="0" borderId="16" xfId="2" applyNumberFormat="1" applyFont="1" applyFill="1" applyBorder="1" applyAlignment="1">
      <alignment horizontal="center" vertical="top" wrapText="1"/>
    </xf>
    <xf numFmtId="2" fontId="8" fillId="0" borderId="17" xfId="2" applyNumberFormat="1" applyFont="1" applyFill="1" applyBorder="1" applyAlignment="1">
      <alignment horizontal="center" vertical="top" wrapText="1"/>
    </xf>
    <xf numFmtId="2" fontId="8" fillId="0" borderId="9" xfId="2" applyNumberFormat="1" applyFont="1" applyFill="1" applyBorder="1" applyAlignment="1">
      <alignment horizontal="center" vertical="top" wrapText="1"/>
    </xf>
    <xf numFmtId="2" fontId="8" fillId="0" borderId="10" xfId="2" applyNumberFormat="1" applyFont="1" applyFill="1" applyBorder="1" applyAlignment="1">
      <alignment horizontal="center" vertical="top" wrapText="1"/>
    </xf>
    <xf numFmtId="2" fontId="8" fillId="0" borderId="11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1"/>
  <sheetViews>
    <sheetView showGridLines="0" tabSelected="1" zoomScale="85" zoomScaleNormal="85" workbookViewId="0">
      <selection activeCell="BN62" sqref="BN62"/>
    </sheetView>
  </sheetViews>
  <sheetFormatPr defaultRowHeight="12.75"/>
  <cols>
    <col min="1" max="1" width="5" style="3" customWidth="1"/>
    <col min="2" max="2" width="47.5703125" style="3" customWidth="1"/>
    <col min="3" max="63" width="11" style="3" customWidth="1"/>
    <col min="64" max="16384" width="9.140625" style="3"/>
  </cols>
  <sheetData>
    <row r="1" spans="1:107" s="1" customFormat="1" ht="19.5" thickBot="1">
      <c r="A1" s="46" t="s">
        <v>41</v>
      </c>
      <c r="B1" s="66" t="s">
        <v>31</v>
      </c>
      <c r="C1" s="54" t="s">
        <v>75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thickBot="1">
      <c r="A2" s="47"/>
      <c r="B2" s="67"/>
      <c r="C2" s="71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1" t="s">
        <v>26</v>
      </c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3"/>
      <c r="AQ2" s="71" t="s">
        <v>27</v>
      </c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3"/>
      <c r="BK2" s="60" t="s">
        <v>24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47"/>
      <c r="B3" s="67"/>
      <c r="C3" s="57" t="s">
        <v>11</v>
      </c>
      <c r="D3" s="58"/>
      <c r="E3" s="58"/>
      <c r="F3" s="58"/>
      <c r="G3" s="58"/>
      <c r="H3" s="58"/>
      <c r="I3" s="58"/>
      <c r="J3" s="58"/>
      <c r="K3" s="58"/>
      <c r="L3" s="59"/>
      <c r="M3" s="57" t="s">
        <v>12</v>
      </c>
      <c r="N3" s="58"/>
      <c r="O3" s="58"/>
      <c r="P3" s="58"/>
      <c r="Q3" s="58"/>
      <c r="R3" s="58"/>
      <c r="S3" s="58"/>
      <c r="T3" s="58"/>
      <c r="U3" s="58"/>
      <c r="V3" s="59"/>
      <c r="W3" s="57" t="s">
        <v>11</v>
      </c>
      <c r="X3" s="58"/>
      <c r="Y3" s="58"/>
      <c r="Z3" s="58"/>
      <c r="AA3" s="58"/>
      <c r="AB3" s="58"/>
      <c r="AC3" s="58"/>
      <c r="AD3" s="58"/>
      <c r="AE3" s="58"/>
      <c r="AF3" s="59"/>
      <c r="AG3" s="57" t="s">
        <v>12</v>
      </c>
      <c r="AH3" s="58"/>
      <c r="AI3" s="58"/>
      <c r="AJ3" s="58"/>
      <c r="AK3" s="58"/>
      <c r="AL3" s="58"/>
      <c r="AM3" s="58"/>
      <c r="AN3" s="58"/>
      <c r="AO3" s="58"/>
      <c r="AP3" s="59"/>
      <c r="AQ3" s="57" t="s">
        <v>11</v>
      </c>
      <c r="AR3" s="58"/>
      <c r="AS3" s="58"/>
      <c r="AT3" s="58"/>
      <c r="AU3" s="58"/>
      <c r="AV3" s="58"/>
      <c r="AW3" s="58"/>
      <c r="AX3" s="58"/>
      <c r="AY3" s="58"/>
      <c r="AZ3" s="59"/>
      <c r="BA3" s="57" t="s">
        <v>12</v>
      </c>
      <c r="BB3" s="58"/>
      <c r="BC3" s="58"/>
      <c r="BD3" s="58"/>
      <c r="BE3" s="58"/>
      <c r="BF3" s="58"/>
      <c r="BG3" s="58"/>
      <c r="BH3" s="58"/>
      <c r="BI3" s="58"/>
      <c r="BJ3" s="59"/>
      <c r="BK3" s="6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47"/>
      <c r="B4" s="67"/>
      <c r="C4" s="74" t="s">
        <v>37</v>
      </c>
      <c r="D4" s="75"/>
      <c r="E4" s="75"/>
      <c r="F4" s="75"/>
      <c r="G4" s="76"/>
      <c r="H4" s="63" t="s">
        <v>38</v>
      </c>
      <c r="I4" s="64"/>
      <c r="J4" s="64"/>
      <c r="K4" s="64"/>
      <c r="L4" s="65"/>
      <c r="M4" s="74" t="s">
        <v>37</v>
      </c>
      <c r="N4" s="75"/>
      <c r="O4" s="75"/>
      <c r="P4" s="75"/>
      <c r="Q4" s="76"/>
      <c r="R4" s="63" t="s">
        <v>38</v>
      </c>
      <c r="S4" s="64"/>
      <c r="T4" s="64"/>
      <c r="U4" s="64"/>
      <c r="V4" s="65"/>
      <c r="W4" s="74" t="s">
        <v>37</v>
      </c>
      <c r="X4" s="75"/>
      <c r="Y4" s="75"/>
      <c r="Z4" s="75"/>
      <c r="AA4" s="76"/>
      <c r="AB4" s="63" t="s">
        <v>38</v>
      </c>
      <c r="AC4" s="64"/>
      <c r="AD4" s="64"/>
      <c r="AE4" s="64"/>
      <c r="AF4" s="65"/>
      <c r="AG4" s="74" t="s">
        <v>37</v>
      </c>
      <c r="AH4" s="75"/>
      <c r="AI4" s="75"/>
      <c r="AJ4" s="75"/>
      <c r="AK4" s="76"/>
      <c r="AL4" s="63" t="s">
        <v>38</v>
      </c>
      <c r="AM4" s="64"/>
      <c r="AN4" s="64"/>
      <c r="AO4" s="64"/>
      <c r="AP4" s="65"/>
      <c r="AQ4" s="74" t="s">
        <v>37</v>
      </c>
      <c r="AR4" s="75"/>
      <c r="AS4" s="75"/>
      <c r="AT4" s="75"/>
      <c r="AU4" s="76"/>
      <c r="AV4" s="63" t="s">
        <v>38</v>
      </c>
      <c r="AW4" s="64"/>
      <c r="AX4" s="64"/>
      <c r="AY4" s="64"/>
      <c r="AZ4" s="65"/>
      <c r="BA4" s="74" t="s">
        <v>37</v>
      </c>
      <c r="BB4" s="75"/>
      <c r="BC4" s="75"/>
      <c r="BD4" s="75"/>
      <c r="BE4" s="76"/>
      <c r="BF4" s="63" t="s">
        <v>38</v>
      </c>
      <c r="BG4" s="64"/>
      <c r="BH4" s="64"/>
      <c r="BI4" s="64"/>
      <c r="BJ4" s="65"/>
      <c r="BK4" s="6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47"/>
      <c r="B5" s="67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62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70"/>
    </row>
    <row r="7" spans="1:107">
      <c r="A7" s="16" t="s">
        <v>42</v>
      </c>
      <c r="B7" s="20" t="s">
        <v>13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70"/>
    </row>
    <row r="8" spans="1:107">
      <c r="A8" s="16"/>
      <c r="B8" s="21" t="s">
        <v>61</v>
      </c>
      <c r="C8" s="32">
        <v>0</v>
      </c>
      <c r="D8" s="33">
        <v>0.95932163956533389</v>
      </c>
      <c r="E8" s="32">
        <v>0</v>
      </c>
      <c r="F8" s="32">
        <v>0</v>
      </c>
      <c r="G8" s="32">
        <v>0</v>
      </c>
      <c r="H8" s="32">
        <v>0.46604379916118177</v>
      </c>
      <c r="I8" s="33">
        <v>1112.328039460926</v>
      </c>
      <c r="J8" s="33">
        <v>689.31717315536957</v>
      </c>
      <c r="K8" s="33">
        <v>33.344456859489313</v>
      </c>
      <c r="L8" s="34">
        <v>11.485329072964383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0.19361858317009217</v>
      </c>
      <c r="S8" s="33">
        <v>18.441642256389549</v>
      </c>
      <c r="T8" s="33">
        <v>15.570499069295895</v>
      </c>
      <c r="U8" s="33">
        <v>0</v>
      </c>
      <c r="V8" s="34">
        <v>4.9927000733333333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2.3959959683619139</v>
      </c>
      <c r="AW8" s="33">
        <v>435.08035618408383</v>
      </c>
      <c r="AX8" s="33">
        <v>157.58011332770477</v>
      </c>
      <c r="AY8" s="33">
        <v>40.505940082370643</v>
      </c>
      <c r="AZ8" s="34">
        <v>18.422159578905575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0.39399547630861892</v>
      </c>
      <c r="BG8" s="33">
        <v>19.087450005114349</v>
      </c>
      <c r="BH8" s="33">
        <v>3.1009307764016953</v>
      </c>
      <c r="BI8" s="33">
        <v>0</v>
      </c>
      <c r="BJ8" s="34">
        <v>6.2659839750840288E-2</v>
      </c>
      <c r="BK8" s="35">
        <v>2563.7284252086661</v>
      </c>
    </row>
    <row r="9" spans="1:107">
      <c r="A9" s="16"/>
      <c r="B9" s="22" t="s">
        <v>51</v>
      </c>
      <c r="C9" s="30">
        <f>SUM(C8)</f>
        <v>0</v>
      </c>
      <c r="D9" s="30">
        <f t="shared" ref="D9:BJ9" si="0">SUM(D8)</f>
        <v>0.95932163956533389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0.46604379916118177</v>
      </c>
      <c r="I9" s="30">
        <f t="shared" si="0"/>
        <v>1112.328039460926</v>
      </c>
      <c r="J9" s="30">
        <f t="shared" si="0"/>
        <v>689.31717315536957</v>
      </c>
      <c r="K9" s="30">
        <f t="shared" si="0"/>
        <v>33.344456859489313</v>
      </c>
      <c r="L9" s="30">
        <f t="shared" si="0"/>
        <v>11.485329072964383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0.19361858317009217</v>
      </c>
      <c r="S9" s="30">
        <f t="shared" si="0"/>
        <v>18.441642256389549</v>
      </c>
      <c r="T9" s="30">
        <f t="shared" si="0"/>
        <v>15.570499069295895</v>
      </c>
      <c r="U9" s="30">
        <f t="shared" si="0"/>
        <v>0</v>
      </c>
      <c r="V9" s="30">
        <f t="shared" si="0"/>
        <v>4.9927000733333333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 t="shared" si="0"/>
        <v>0</v>
      </c>
      <c r="AR9" s="30">
        <f t="shared" si="0"/>
        <v>0</v>
      </c>
      <c r="AS9" s="30">
        <f t="shared" si="0"/>
        <v>0</v>
      </c>
      <c r="AT9" s="30">
        <f t="shared" si="0"/>
        <v>0</v>
      </c>
      <c r="AU9" s="30">
        <f t="shared" si="0"/>
        <v>0</v>
      </c>
      <c r="AV9" s="30">
        <f t="shared" si="0"/>
        <v>2.3959959683619139</v>
      </c>
      <c r="AW9" s="30">
        <f t="shared" si="0"/>
        <v>435.08035618408383</v>
      </c>
      <c r="AX9" s="30">
        <f t="shared" si="0"/>
        <v>157.58011332770477</v>
      </c>
      <c r="AY9" s="30">
        <f t="shared" si="0"/>
        <v>40.505940082370643</v>
      </c>
      <c r="AZ9" s="30">
        <f t="shared" si="0"/>
        <v>18.422159578905575</v>
      </c>
      <c r="BA9" s="30">
        <f t="shared" si="0"/>
        <v>0</v>
      </c>
      <c r="BB9" s="30">
        <f t="shared" si="0"/>
        <v>0</v>
      </c>
      <c r="BC9" s="30">
        <f t="shared" si="0"/>
        <v>0</v>
      </c>
      <c r="BD9" s="30">
        <f t="shared" si="0"/>
        <v>0</v>
      </c>
      <c r="BE9" s="30">
        <f t="shared" si="0"/>
        <v>0</v>
      </c>
      <c r="BF9" s="30">
        <f t="shared" si="0"/>
        <v>0.39399547630861892</v>
      </c>
      <c r="BG9" s="30">
        <f t="shared" si="0"/>
        <v>19.087450005114349</v>
      </c>
      <c r="BH9" s="30">
        <f t="shared" si="0"/>
        <v>3.1009307764016953</v>
      </c>
      <c r="BI9" s="30">
        <f t="shared" si="0"/>
        <v>0</v>
      </c>
      <c r="BJ9" s="30">
        <f t="shared" si="0"/>
        <v>6.2659839750840288E-2</v>
      </c>
      <c r="BK9" s="31">
        <f>SUM(C9:BJ9)</f>
        <v>2563.7284252086661</v>
      </c>
    </row>
    <row r="10" spans="1:107">
      <c r="A10" s="16" t="s">
        <v>43</v>
      </c>
      <c r="B10" s="20" t="s">
        <v>3</v>
      </c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5"/>
    </row>
    <row r="11" spans="1:107">
      <c r="A11" s="16"/>
      <c r="B11" s="21" t="s">
        <v>62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3">
        <v>0</v>
      </c>
      <c r="AX11" s="33">
        <v>0</v>
      </c>
      <c r="AY11" s="33">
        <v>0</v>
      </c>
      <c r="AZ11" s="33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3">
        <v>0</v>
      </c>
      <c r="BH11" s="33">
        <v>0</v>
      </c>
      <c r="BI11" s="33">
        <v>0</v>
      </c>
      <c r="BJ11" s="33">
        <v>0</v>
      </c>
      <c r="BK11" s="35">
        <f>SUM(C11:BJ11)</f>
        <v>0</v>
      </c>
    </row>
    <row r="12" spans="1:107">
      <c r="A12" s="16"/>
      <c r="B12" s="22" t="s">
        <v>52</v>
      </c>
      <c r="C12" s="30">
        <f>SUM(C11)</f>
        <v>0</v>
      </c>
      <c r="D12" s="30">
        <f t="shared" ref="D12:BJ12" si="1">SUM(D11)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30">
        <f t="shared" si="1"/>
        <v>0</v>
      </c>
      <c r="M12" s="30">
        <f t="shared" si="1"/>
        <v>0</v>
      </c>
      <c r="N12" s="30">
        <f t="shared" si="1"/>
        <v>0</v>
      </c>
      <c r="O12" s="30">
        <f t="shared" si="1"/>
        <v>0</v>
      </c>
      <c r="P12" s="30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0">
        <f t="shared" si="1"/>
        <v>0</v>
      </c>
      <c r="AB12" s="30">
        <f t="shared" si="1"/>
        <v>0</v>
      </c>
      <c r="AC12" s="30">
        <f t="shared" si="1"/>
        <v>0</v>
      </c>
      <c r="AD12" s="30">
        <f t="shared" si="1"/>
        <v>0</v>
      </c>
      <c r="AE12" s="30">
        <f t="shared" si="1"/>
        <v>0</v>
      </c>
      <c r="AF12" s="30">
        <f t="shared" si="1"/>
        <v>0</v>
      </c>
      <c r="AG12" s="30">
        <f t="shared" si="1"/>
        <v>0</v>
      </c>
      <c r="AH12" s="30">
        <f t="shared" si="1"/>
        <v>0</v>
      </c>
      <c r="AI12" s="30">
        <f t="shared" si="1"/>
        <v>0</v>
      </c>
      <c r="AJ12" s="30">
        <f t="shared" si="1"/>
        <v>0</v>
      </c>
      <c r="AK12" s="30">
        <f t="shared" si="1"/>
        <v>0</v>
      </c>
      <c r="AL12" s="30">
        <f t="shared" si="1"/>
        <v>0</v>
      </c>
      <c r="AM12" s="30">
        <f t="shared" si="1"/>
        <v>0</v>
      </c>
      <c r="AN12" s="30">
        <f t="shared" si="1"/>
        <v>0</v>
      </c>
      <c r="AO12" s="30">
        <f t="shared" si="1"/>
        <v>0</v>
      </c>
      <c r="AP12" s="30">
        <f t="shared" si="1"/>
        <v>0</v>
      </c>
      <c r="AQ12" s="30">
        <f t="shared" si="1"/>
        <v>0</v>
      </c>
      <c r="AR12" s="30">
        <f t="shared" si="1"/>
        <v>0</v>
      </c>
      <c r="AS12" s="30">
        <f t="shared" si="1"/>
        <v>0</v>
      </c>
      <c r="AT12" s="30">
        <f t="shared" si="1"/>
        <v>0</v>
      </c>
      <c r="AU12" s="30">
        <f t="shared" si="1"/>
        <v>0</v>
      </c>
      <c r="AV12" s="30">
        <f t="shared" si="1"/>
        <v>0</v>
      </c>
      <c r="AW12" s="30">
        <f t="shared" si="1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1"/>
        <v>0</v>
      </c>
      <c r="BG12" s="30">
        <f t="shared" si="1"/>
        <v>0</v>
      </c>
      <c r="BH12" s="30">
        <f t="shared" si="1"/>
        <v>0</v>
      </c>
      <c r="BI12" s="30">
        <f t="shared" si="1"/>
        <v>0</v>
      </c>
      <c r="BJ12" s="30">
        <f t="shared" si="1"/>
        <v>0</v>
      </c>
      <c r="BK12" s="31">
        <f>SUM(C12:BJ12)</f>
        <v>0</v>
      </c>
    </row>
    <row r="13" spans="1:107">
      <c r="A13" s="16" t="s">
        <v>44</v>
      </c>
      <c r="B13" s="20" t="s">
        <v>10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5"/>
    </row>
    <row r="14" spans="1:107">
      <c r="A14" s="16"/>
      <c r="B14" s="21" t="s">
        <v>39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</row>
    <row r="15" spans="1:107">
      <c r="A15" s="16"/>
      <c r="B15" s="22" t="s">
        <v>56</v>
      </c>
      <c r="C15" s="30">
        <f>SUM(C14)</f>
        <v>0</v>
      </c>
      <c r="D15" s="30">
        <f t="shared" ref="D15:BJ15" si="2">SUM(D14)</f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0">
        <f t="shared" si="2"/>
        <v>0</v>
      </c>
      <c r="U15" s="30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0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  <c r="AZ15" s="30">
        <f t="shared" si="2"/>
        <v>0</v>
      </c>
      <c r="BA15" s="30">
        <f t="shared" si="2"/>
        <v>0</v>
      </c>
      <c r="BB15" s="30">
        <f t="shared" si="2"/>
        <v>0</v>
      </c>
      <c r="BC15" s="30">
        <f t="shared" si="2"/>
        <v>0</v>
      </c>
      <c r="BD15" s="30">
        <f t="shared" si="2"/>
        <v>0</v>
      </c>
      <c r="BE15" s="30">
        <f t="shared" si="2"/>
        <v>0</v>
      </c>
      <c r="BF15" s="30">
        <f t="shared" si="2"/>
        <v>0</v>
      </c>
      <c r="BG15" s="30">
        <f t="shared" si="2"/>
        <v>0</v>
      </c>
      <c r="BH15" s="30">
        <f t="shared" si="2"/>
        <v>0</v>
      </c>
      <c r="BI15" s="30">
        <f t="shared" si="2"/>
        <v>0</v>
      </c>
      <c r="BJ15" s="30">
        <f t="shared" si="2"/>
        <v>0</v>
      </c>
      <c r="BK15" s="31">
        <f>SUM(C15:BJ15)</f>
        <v>0</v>
      </c>
    </row>
    <row r="16" spans="1:107">
      <c r="A16" s="16" t="s">
        <v>45</v>
      </c>
      <c r="B16" s="20" t="s">
        <v>14</v>
      </c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5"/>
    </row>
    <row r="17" spans="1:63">
      <c r="A17" s="16"/>
      <c r="B17" s="21" t="s">
        <v>39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</row>
    <row r="18" spans="1:63">
      <c r="A18" s="16"/>
      <c r="B18" s="21" t="s">
        <v>55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</row>
    <row r="19" spans="1:63">
      <c r="A19" s="16" t="s">
        <v>47</v>
      </c>
      <c r="B19" s="28" t="s">
        <v>57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5"/>
    </row>
    <row r="20" spans="1:63">
      <c r="A20" s="16"/>
      <c r="B20" s="21" t="s">
        <v>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</row>
    <row r="21" spans="1:63">
      <c r="A21" s="16"/>
      <c r="B21" s="21" t="s">
        <v>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</row>
    <row r="22" spans="1:63">
      <c r="A22" s="16" t="s">
        <v>48</v>
      </c>
      <c r="B22" s="20" t="s">
        <v>15</v>
      </c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5"/>
    </row>
    <row r="23" spans="1:63">
      <c r="A23" s="16"/>
      <c r="B23" s="29" t="s">
        <v>66</v>
      </c>
      <c r="C23" s="33">
        <v>0</v>
      </c>
      <c r="D23" s="33">
        <v>0.23860570939631454</v>
      </c>
      <c r="E23" s="33">
        <v>0</v>
      </c>
      <c r="F23" s="33">
        <v>0</v>
      </c>
      <c r="G23" s="33">
        <v>0</v>
      </c>
      <c r="H23" s="33">
        <v>4.2859675145756768E-2</v>
      </c>
      <c r="I23" s="33">
        <v>11.335098201555471</v>
      </c>
      <c r="J23" s="33">
        <v>0</v>
      </c>
      <c r="K23" s="33">
        <v>0</v>
      </c>
      <c r="L23" s="33">
        <v>2.8214877663321225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1.8571193386354986E-2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0.87501453471713364</v>
      </c>
      <c r="AW23" s="33">
        <v>13.401384260348074</v>
      </c>
      <c r="AX23" s="33">
        <v>0</v>
      </c>
      <c r="AY23" s="33">
        <v>0</v>
      </c>
      <c r="AZ23" s="33">
        <v>2.3946308711034132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3.3746470037946327E-2</v>
      </c>
      <c r="BG23" s="33">
        <v>0</v>
      </c>
      <c r="BH23" s="33">
        <v>0</v>
      </c>
      <c r="BI23" s="33">
        <v>0</v>
      </c>
      <c r="BJ23" s="33">
        <v>0.11826015373102089</v>
      </c>
      <c r="BK23" s="36">
        <v>31.279658835753612</v>
      </c>
    </row>
    <row r="24" spans="1:63">
      <c r="A24" s="16"/>
      <c r="B24" s="29" t="s">
        <v>64</v>
      </c>
      <c r="C24" s="33">
        <v>0</v>
      </c>
      <c r="D24" s="33">
        <v>0.54347978307722444</v>
      </c>
      <c r="E24" s="33">
        <v>0</v>
      </c>
      <c r="F24" s="33">
        <v>0</v>
      </c>
      <c r="G24" s="33">
        <v>0</v>
      </c>
      <c r="H24" s="33">
        <v>4.0193330917543779</v>
      </c>
      <c r="I24" s="33">
        <v>56.49195558663444</v>
      </c>
      <c r="J24" s="33">
        <v>4.378011490997495</v>
      </c>
      <c r="K24" s="33">
        <v>0</v>
      </c>
      <c r="L24" s="33">
        <v>12.236790015072913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1.459556514776829</v>
      </c>
      <c r="S24" s="33">
        <v>4.2703544325966722E-2</v>
      </c>
      <c r="T24" s="33">
        <v>0</v>
      </c>
      <c r="U24" s="33">
        <v>0</v>
      </c>
      <c r="V24" s="33">
        <v>1.5351887570306633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12.645804581408102</v>
      </c>
      <c r="AW24" s="33">
        <v>43.163658031438779</v>
      </c>
      <c r="AX24" s="33">
        <v>0.2006768604002156</v>
      </c>
      <c r="AY24" s="33">
        <v>0</v>
      </c>
      <c r="AZ24" s="33">
        <v>18.47610619245097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5.5401871982444444</v>
      </c>
      <c r="BG24" s="33">
        <v>0.33040859535254147</v>
      </c>
      <c r="BH24" s="33">
        <v>0.50269558902564493</v>
      </c>
      <c r="BI24" s="33">
        <v>0</v>
      </c>
      <c r="BJ24" s="33">
        <v>2.9223951070697876</v>
      </c>
      <c r="BK24" s="36">
        <v>164.48895093906037</v>
      </c>
    </row>
    <row r="25" spans="1:63">
      <c r="A25" s="16"/>
      <c r="B25" s="29" t="s">
        <v>65</v>
      </c>
      <c r="C25" s="33">
        <v>0</v>
      </c>
      <c r="D25" s="33">
        <v>7.6702883888477142</v>
      </c>
      <c r="E25" s="33">
        <v>0</v>
      </c>
      <c r="F25" s="33">
        <v>0</v>
      </c>
      <c r="G25" s="33">
        <v>0</v>
      </c>
      <c r="H25" s="33">
        <v>1.5318399077992602</v>
      </c>
      <c r="I25" s="33">
        <v>111.75416763402636</v>
      </c>
      <c r="J25" s="33">
        <v>1.6721605724963906</v>
      </c>
      <c r="K25" s="33">
        <v>0</v>
      </c>
      <c r="L25" s="33">
        <v>8.5406295359800382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0.69901708384697314</v>
      </c>
      <c r="S25" s="33">
        <v>0.40459877633749219</v>
      </c>
      <c r="T25" s="33">
        <v>0</v>
      </c>
      <c r="U25" s="33">
        <v>0</v>
      </c>
      <c r="V25" s="33">
        <v>5.1211484782651544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4.2476450416968285</v>
      </c>
      <c r="AW25" s="33">
        <v>61.838843722156106</v>
      </c>
      <c r="AX25" s="33">
        <v>3.0110801805066241</v>
      </c>
      <c r="AY25" s="33">
        <v>0</v>
      </c>
      <c r="AZ25" s="33">
        <v>6.7535678051232892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0.57599879079795224</v>
      </c>
      <c r="BG25" s="33">
        <v>0.26010386359615495</v>
      </c>
      <c r="BH25" s="33">
        <v>7.4417545936266842</v>
      </c>
      <c r="BI25" s="33">
        <v>0</v>
      </c>
      <c r="BJ25" s="33">
        <v>0.46068680845903964</v>
      </c>
      <c r="BK25" s="36">
        <v>221.98353118356201</v>
      </c>
    </row>
    <row r="26" spans="1:63">
      <c r="A26" s="16"/>
      <c r="B26" s="29" t="s">
        <v>63</v>
      </c>
      <c r="C26" s="33">
        <v>0</v>
      </c>
      <c r="D26" s="33">
        <v>0.21719919907800556</v>
      </c>
      <c r="E26" s="33">
        <v>0</v>
      </c>
      <c r="F26" s="33">
        <v>0</v>
      </c>
      <c r="G26" s="33">
        <v>0</v>
      </c>
      <c r="H26" s="33">
        <v>5.27668473006494E-2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1.1195720781615498E-3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3.9529807997114079</v>
      </c>
      <c r="AW26" s="33">
        <v>1.5392891476542485</v>
      </c>
      <c r="AX26" s="33">
        <v>0</v>
      </c>
      <c r="AY26" s="33">
        <v>0</v>
      </c>
      <c r="AZ26" s="33">
        <v>3.4934790860440761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0.45801291672321914</v>
      </c>
      <c r="BG26" s="33">
        <v>0</v>
      </c>
      <c r="BH26" s="33">
        <v>0</v>
      </c>
      <c r="BI26" s="33">
        <v>0</v>
      </c>
      <c r="BJ26" s="33">
        <v>0.98942932564916242</v>
      </c>
      <c r="BK26" s="36">
        <v>10.704276894238928</v>
      </c>
    </row>
    <row r="27" spans="1:63">
      <c r="A27" s="16"/>
      <c r="B27" s="22" t="s">
        <v>53</v>
      </c>
      <c r="C27" s="30">
        <f>SUM(C23:C26)</f>
        <v>0</v>
      </c>
      <c r="D27" s="30">
        <f t="shared" ref="D27:BJ27" si="3">SUM(D23:D26)</f>
        <v>8.6695730803992603</v>
      </c>
      <c r="E27" s="30">
        <f t="shared" si="3"/>
        <v>0</v>
      </c>
      <c r="F27" s="30">
        <f t="shared" si="3"/>
        <v>0</v>
      </c>
      <c r="G27" s="30">
        <f t="shared" si="3"/>
        <v>0</v>
      </c>
      <c r="H27" s="30">
        <f t="shared" si="3"/>
        <v>5.6467995220000446</v>
      </c>
      <c r="I27" s="30">
        <f t="shared" si="3"/>
        <v>179.58122142221629</v>
      </c>
      <c r="J27" s="30">
        <f t="shared" si="3"/>
        <v>6.0501720634938856</v>
      </c>
      <c r="K27" s="30">
        <f t="shared" si="3"/>
        <v>0</v>
      </c>
      <c r="L27" s="30">
        <f t="shared" si="3"/>
        <v>23.598907317385073</v>
      </c>
      <c r="M27" s="30">
        <f t="shared" si="3"/>
        <v>0</v>
      </c>
      <c r="N27" s="30">
        <f t="shared" si="3"/>
        <v>0</v>
      </c>
      <c r="O27" s="30">
        <f t="shared" si="3"/>
        <v>0</v>
      </c>
      <c r="P27" s="30">
        <f t="shared" si="3"/>
        <v>0</v>
      </c>
      <c r="Q27" s="30">
        <f t="shared" si="3"/>
        <v>0</v>
      </c>
      <c r="R27" s="30">
        <f t="shared" si="3"/>
        <v>2.1782643640883186</v>
      </c>
      <c r="S27" s="30">
        <f t="shared" si="3"/>
        <v>0.44730232066345893</v>
      </c>
      <c r="T27" s="30">
        <f t="shared" si="3"/>
        <v>0</v>
      </c>
      <c r="U27" s="30">
        <f t="shared" si="3"/>
        <v>0</v>
      </c>
      <c r="V27" s="30">
        <f t="shared" si="3"/>
        <v>6.6563372352958172</v>
      </c>
      <c r="W27" s="30">
        <f t="shared" si="3"/>
        <v>0</v>
      </c>
      <c r="X27" s="30">
        <f t="shared" si="3"/>
        <v>0</v>
      </c>
      <c r="Y27" s="30">
        <f t="shared" si="3"/>
        <v>0</v>
      </c>
      <c r="Z27" s="30">
        <f t="shared" si="3"/>
        <v>0</v>
      </c>
      <c r="AA27" s="30">
        <f t="shared" si="3"/>
        <v>0</v>
      </c>
      <c r="AB27" s="30">
        <f t="shared" si="3"/>
        <v>0</v>
      </c>
      <c r="AC27" s="30">
        <f t="shared" si="3"/>
        <v>0</v>
      </c>
      <c r="AD27" s="30">
        <f t="shared" si="3"/>
        <v>0</v>
      </c>
      <c r="AE27" s="30">
        <f t="shared" si="3"/>
        <v>0</v>
      </c>
      <c r="AF27" s="30">
        <f t="shared" si="3"/>
        <v>0</v>
      </c>
      <c r="AG27" s="30">
        <f t="shared" si="3"/>
        <v>0</v>
      </c>
      <c r="AH27" s="30">
        <f t="shared" si="3"/>
        <v>0</v>
      </c>
      <c r="AI27" s="30">
        <f t="shared" si="3"/>
        <v>0</v>
      </c>
      <c r="AJ27" s="30">
        <f t="shared" si="3"/>
        <v>0</v>
      </c>
      <c r="AK27" s="30">
        <f t="shared" si="3"/>
        <v>0</v>
      </c>
      <c r="AL27" s="30">
        <f t="shared" si="3"/>
        <v>0</v>
      </c>
      <c r="AM27" s="30">
        <f t="shared" si="3"/>
        <v>0</v>
      </c>
      <c r="AN27" s="30">
        <f t="shared" si="3"/>
        <v>0</v>
      </c>
      <c r="AO27" s="30">
        <f t="shared" si="3"/>
        <v>0</v>
      </c>
      <c r="AP27" s="30">
        <f t="shared" si="3"/>
        <v>0</v>
      </c>
      <c r="AQ27" s="30">
        <f t="shared" si="3"/>
        <v>0</v>
      </c>
      <c r="AR27" s="30">
        <f t="shared" si="3"/>
        <v>0</v>
      </c>
      <c r="AS27" s="30">
        <f t="shared" si="3"/>
        <v>0</v>
      </c>
      <c r="AT27" s="30">
        <f t="shared" si="3"/>
        <v>0</v>
      </c>
      <c r="AU27" s="30">
        <f t="shared" si="3"/>
        <v>0</v>
      </c>
      <c r="AV27" s="30">
        <f t="shared" si="3"/>
        <v>21.721444957533471</v>
      </c>
      <c r="AW27" s="30">
        <f t="shared" si="3"/>
        <v>119.9431751615972</v>
      </c>
      <c r="AX27" s="30">
        <f t="shared" si="3"/>
        <v>3.2117570409068397</v>
      </c>
      <c r="AY27" s="30">
        <f t="shared" si="3"/>
        <v>0</v>
      </c>
      <c r="AZ27" s="30">
        <f t="shared" si="3"/>
        <v>31.117783954721748</v>
      </c>
      <c r="BA27" s="30">
        <f t="shared" si="3"/>
        <v>0</v>
      </c>
      <c r="BB27" s="30">
        <f t="shared" si="3"/>
        <v>0</v>
      </c>
      <c r="BC27" s="30">
        <f t="shared" si="3"/>
        <v>0</v>
      </c>
      <c r="BD27" s="30">
        <f t="shared" si="3"/>
        <v>0</v>
      </c>
      <c r="BE27" s="30">
        <f t="shared" si="3"/>
        <v>0</v>
      </c>
      <c r="BF27" s="30">
        <f t="shared" si="3"/>
        <v>6.6079453758035624</v>
      </c>
      <c r="BG27" s="30">
        <f t="shared" si="3"/>
        <v>0.59051245894869642</v>
      </c>
      <c r="BH27" s="30">
        <f t="shared" si="3"/>
        <v>7.9444501826523295</v>
      </c>
      <c r="BI27" s="30">
        <f t="shared" si="3"/>
        <v>0</v>
      </c>
      <c r="BJ27" s="30">
        <f t="shared" si="3"/>
        <v>4.4907713949090109</v>
      </c>
      <c r="BK27" s="37">
        <f>SUM(C27:BJ27)</f>
        <v>428.45641785261495</v>
      </c>
    </row>
    <row r="28" spans="1:63">
      <c r="A28" s="16"/>
      <c r="B28" s="22" t="s">
        <v>46</v>
      </c>
      <c r="C28" s="30">
        <f>+C9+C12+C15+C18+C21+C27</f>
        <v>0</v>
      </c>
      <c r="D28" s="30">
        <f t="shared" ref="D28:BJ28" si="4">+D9+D12+D15+D18+D21+D27</f>
        <v>9.6288947199645936</v>
      </c>
      <c r="E28" s="30">
        <f t="shared" si="4"/>
        <v>0</v>
      </c>
      <c r="F28" s="30">
        <f t="shared" si="4"/>
        <v>0</v>
      </c>
      <c r="G28" s="30">
        <f t="shared" si="4"/>
        <v>0</v>
      </c>
      <c r="H28" s="30">
        <f t="shared" si="4"/>
        <v>6.1128433211612263</v>
      </c>
      <c r="I28" s="30">
        <f t="shared" si="4"/>
        <v>1291.9092608831422</v>
      </c>
      <c r="J28" s="30">
        <f t="shared" si="4"/>
        <v>695.36734521886342</v>
      </c>
      <c r="K28" s="30">
        <f t="shared" si="4"/>
        <v>33.344456859489313</v>
      </c>
      <c r="L28" s="30">
        <f t="shared" si="4"/>
        <v>35.08423639034946</v>
      </c>
      <c r="M28" s="30">
        <f t="shared" si="4"/>
        <v>0</v>
      </c>
      <c r="N28" s="30">
        <f t="shared" si="4"/>
        <v>0</v>
      </c>
      <c r="O28" s="30">
        <f t="shared" si="4"/>
        <v>0</v>
      </c>
      <c r="P28" s="30">
        <f t="shared" si="4"/>
        <v>0</v>
      </c>
      <c r="Q28" s="30">
        <f t="shared" si="4"/>
        <v>0</v>
      </c>
      <c r="R28" s="30">
        <f t="shared" si="4"/>
        <v>2.3718829472584106</v>
      </c>
      <c r="S28" s="30">
        <f t="shared" si="4"/>
        <v>18.888944577053007</v>
      </c>
      <c r="T28" s="30">
        <f t="shared" si="4"/>
        <v>15.570499069295895</v>
      </c>
      <c r="U28" s="30">
        <f t="shared" si="4"/>
        <v>0</v>
      </c>
      <c r="V28" s="30">
        <f t="shared" si="4"/>
        <v>11.649037308629151</v>
      </c>
      <c r="W28" s="30">
        <f t="shared" si="4"/>
        <v>0</v>
      </c>
      <c r="X28" s="30">
        <f t="shared" si="4"/>
        <v>0</v>
      </c>
      <c r="Y28" s="30">
        <f t="shared" si="4"/>
        <v>0</v>
      </c>
      <c r="Z28" s="30">
        <f t="shared" si="4"/>
        <v>0</v>
      </c>
      <c r="AA28" s="30">
        <f t="shared" si="4"/>
        <v>0</v>
      </c>
      <c r="AB28" s="30">
        <f t="shared" si="4"/>
        <v>0</v>
      </c>
      <c r="AC28" s="30">
        <f t="shared" si="4"/>
        <v>0</v>
      </c>
      <c r="AD28" s="30">
        <f t="shared" si="4"/>
        <v>0</v>
      </c>
      <c r="AE28" s="30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30">
        <f t="shared" si="4"/>
        <v>0</v>
      </c>
      <c r="AJ28" s="30">
        <f t="shared" si="4"/>
        <v>0</v>
      </c>
      <c r="AK28" s="30">
        <f t="shared" si="4"/>
        <v>0</v>
      </c>
      <c r="AL28" s="30">
        <f t="shared" si="4"/>
        <v>0</v>
      </c>
      <c r="AM28" s="30">
        <f t="shared" si="4"/>
        <v>0</v>
      </c>
      <c r="AN28" s="30">
        <f t="shared" si="4"/>
        <v>0</v>
      </c>
      <c r="AO28" s="30">
        <f t="shared" si="4"/>
        <v>0</v>
      </c>
      <c r="AP28" s="30">
        <f t="shared" si="4"/>
        <v>0</v>
      </c>
      <c r="AQ28" s="30">
        <f t="shared" si="4"/>
        <v>0</v>
      </c>
      <c r="AR28" s="30">
        <f t="shared" si="4"/>
        <v>0</v>
      </c>
      <c r="AS28" s="30">
        <f t="shared" si="4"/>
        <v>0</v>
      </c>
      <c r="AT28" s="30">
        <f t="shared" si="4"/>
        <v>0</v>
      </c>
      <c r="AU28" s="30">
        <f t="shared" si="4"/>
        <v>0</v>
      </c>
      <c r="AV28" s="30">
        <f t="shared" si="4"/>
        <v>24.117440925895384</v>
      </c>
      <c r="AW28" s="30">
        <f t="shared" si="4"/>
        <v>555.02353134568102</v>
      </c>
      <c r="AX28" s="30">
        <f t="shared" si="4"/>
        <v>160.7918703686116</v>
      </c>
      <c r="AY28" s="30">
        <f t="shared" si="4"/>
        <v>40.505940082370643</v>
      </c>
      <c r="AZ28" s="30">
        <f t="shared" si="4"/>
        <v>49.539943533627323</v>
      </c>
      <c r="BA28" s="30">
        <f t="shared" si="4"/>
        <v>0</v>
      </c>
      <c r="BB28" s="30">
        <f t="shared" si="4"/>
        <v>0</v>
      </c>
      <c r="BC28" s="30">
        <f t="shared" si="4"/>
        <v>0</v>
      </c>
      <c r="BD28" s="30">
        <f t="shared" si="4"/>
        <v>0</v>
      </c>
      <c r="BE28" s="30">
        <f t="shared" si="4"/>
        <v>0</v>
      </c>
      <c r="BF28" s="30">
        <f t="shared" si="4"/>
        <v>7.0019408521121811</v>
      </c>
      <c r="BG28" s="30">
        <f t="shared" si="4"/>
        <v>19.677962464063047</v>
      </c>
      <c r="BH28" s="30">
        <f t="shared" si="4"/>
        <v>11.045380959054025</v>
      </c>
      <c r="BI28" s="30">
        <f t="shared" si="4"/>
        <v>0</v>
      </c>
      <c r="BJ28" s="30">
        <f t="shared" si="4"/>
        <v>4.5534312346598513</v>
      </c>
      <c r="BK28" s="31">
        <f>SUM(C28:BJ28)</f>
        <v>2992.1848430612808</v>
      </c>
    </row>
    <row r="29" spans="1:63" ht="3.75" customHeight="1">
      <c r="A29" s="16"/>
      <c r="B29" s="23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5"/>
    </row>
    <row r="30" spans="1:63">
      <c r="A30" s="16" t="s">
        <v>1</v>
      </c>
      <c r="B30" s="19" t="s">
        <v>7</v>
      </c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5"/>
    </row>
    <row r="31" spans="1:63" s="4" customFormat="1">
      <c r="A31" s="16" t="s">
        <v>42</v>
      </c>
      <c r="B31" s="20" t="s">
        <v>2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3"/>
    </row>
    <row r="32" spans="1:63" s="4" customFormat="1">
      <c r="A32" s="16"/>
      <c r="B32" s="21" t="s">
        <v>67</v>
      </c>
      <c r="C32" s="38">
        <v>0</v>
      </c>
      <c r="D32" s="38">
        <v>0.48046661823333325</v>
      </c>
      <c r="E32" s="38">
        <v>0</v>
      </c>
      <c r="F32" s="38">
        <v>0</v>
      </c>
      <c r="G32" s="38">
        <v>0</v>
      </c>
      <c r="H32" s="38">
        <v>0.31161250846666666</v>
      </c>
      <c r="I32" s="39">
        <v>0</v>
      </c>
      <c r="J32" s="39">
        <v>0</v>
      </c>
      <c r="K32" s="39">
        <v>0</v>
      </c>
      <c r="L32" s="39">
        <v>1.3138768666666664E-3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0.11127554726666671</v>
      </c>
      <c r="S32" s="39">
        <v>0</v>
      </c>
      <c r="T32" s="39">
        <v>0</v>
      </c>
      <c r="U32" s="39">
        <v>0</v>
      </c>
      <c r="V32" s="39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9">
        <v>0</v>
      </c>
      <c r="AD32" s="39">
        <v>0</v>
      </c>
      <c r="AE32" s="39">
        <v>0</v>
      </c>
      <c r="AF32" s="39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39.7129930737999</v>
      </c>
      <c r="AW32" s="39">
        <v>4.5544815711666677</v>
      </c>
      <c r="AX32" s="39">
        <v>0</v>
      </c>
      <c r="AY32" s="39">
        <v>0</v>
      </c>
      <c r="AZ32" s="40">
        <v>1.1175072957000001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10.347525982666644</v>
      </c>
      <c r="BG32" s="39">
        <v>3.3334666666666665E-6</v>
      </c>
      <c r="BH32" s="39">
        <v>0</v>
      </c>
      <c r="BI32" s="39">
        <v>0</v>
      </c>
      <c r="BJ32" s="40">
        <v>6.6685328499999988E-2</v>
      </c>
      <c r="BK32" s="41">
        <v>56.703865136133217</v>
      </c>
    </row>
    <row r="33" spans="1:63" s="4" customFormat="1">
      <c r="A33" s="16"/>
      <c r="B33" s="22" t="s">
        <v>51</v>
      </c>
      <c r="C33" s="30">
        <f>SUM(C32)</f>
        <v>0</v>
      </c>
      <c r="D33" s="30">
        <f t="shared" ref="D33:BJ33" si="5">SUM(D32)</f>
        <v>0.48046661823333325</v>
      </c>
      <c r="E33" s="30">
        <f t="shared" si="5"/>
        <v>0</v>
      </c>
      <c r="F33" s="30">
        <f t="shared" si="5"/>
        <v>0</v>
      </c>
      <c r="G33" s="30">
        <f t="shared" si="5"/>
        <v>0</v>
      </c>
      <c r="H33" s="30">
        <f t="shared" si="5"/>
        <v>0.31161250846666666</v>
      </c>
      <c r="I33" s="30">
        <f t="shared" si="5"/>
        <v>0</v>
      </c>
      <c r="J33" s="30">
        <f t="shared" si="5"/>
        <v>0</v>
      </c>
      <c r="K33" s="30">
        <f t="shared" si="5"/>
        <v>0</v>
      </c>
      <c r="L33" s="30">
        <f t="shared" si="5"/>
        <v>1.3138768666666664E-3</v>
      </c>
      <c r="M33" s="30">
        <f t="shared" si="5"/>
        <v>0</v>
      </c>
      <c r="N33" s="30">
        <f t="shared" si="5"/>
        <v>0</v>
      </c>
      <c r="O33" s="30">
        <f t="shared" si="5"/>
        <v>0</v>
      </c>
      <c r="P33" s="30">
        <f t="shared" si="5"/>
        <v>0</v>
      </c>
      <c r="Q33" s="30">
        <f t="shared" si="5"/>
        <v>0</v>
      </c>
      <c r="R33" s="30">
        <f t="shared" si="5"/>
        <v>0.11127554726666671</v>
      </c>
      <c r="S33" s="30">
        <f t="shared" si="5"/>
        <v>0</v>
      </c>
      <c r="T33" s="30">
        <f t="shared" si="5"/>
        <v>0</v>
      </c>
      <c r="U33" s="30">
        <f t="shared" si="5"/>
        <v>0</v>
      </c>
      <c r="V33" s="30">
        <f t="shared" si="5"/>
        <v>0</v>
      </c>
      <c r="W33" s="30">
        <f t="shared" si="5"/>
        <v>0</v>
      </c>
      <c r="X33" s="30">
        <f t="shared" si="5"/>
        <v>0</v>
      </c>
      <c r="Y33" s="30">
        <f t="shared" si="5"/>
        <v>0</v>
      </c>
      <c r="Z33" s="30">
        <f t="shared" si="5"/>
        <v>0</v>
      </c>
      <c r="AA33" s="30">
        <f t="shared" si="5"/>
        <v>0</v>
      </c>
      <c r="AB33" s="30">
        <f t="shared" si="5"/>
        <v>0</v>
      </c>
      <c r="AC33" s="30">
        <f t="shared" si="5"/>
        <v>0</v>
      </c>
      <c r="AD33" s="30">
        <f t="shared" si="5"/>
        <v>0</v>
      </c>
      <c r="AE33" s="30">
        <f t="shared" si="5"/>
        <v>0</v>
      </c>
      <c r="AF33" s="30">
        <f t="shared" si="5"/>
        <v>0</v>
      </c>
      <c r="AG33" s="30">
        <f t="shared" si="5"/>
        <v>0</v>
      </c>
      <c r="AH33" s="30">
        <f t="shared" si="5"/>
        <v>0</v>
      </c>
      <c r="AI33" s="30">
        <f t="shared" si="5"/>
        <v>0</v>
      </c>
      <c r="AJ33" s="30">
        <f t="shared" si="5"/>
        <v>0</v>
      </c>
      <c r="AK33" s="30">
        <f t="shared" si="5"/>
        <v>0</v>
      </c>
      <c r="AL33" s="30">
        <f t="shared" si="5"/>
        <v>0</v>
      </c>
      <c r="AM33" s="30">
        <f t="shared" si="5"/>
        <v>0</v>
      </c>
      <c r="AN33" s="30">
        <f t="shared" si="5"/>
        <v>0</v>
      </c>
      <c r="AO33" s="30">
        <f t="shared" si="5"/>
        <v>0</v>
      </c>
      <c r="AP33" s="30">
        <f t="shared" si="5"/>
        <v>0</v>
      </c>
      <c r="AQ33" s="30">
        <f t="shared" si="5"/>
        <v>0</v>
      </c>
      <c r="AR33" s="30">
        <f t="shared" si="5"/>
        <v>0</v>
      </c>
      <c r="AS33" s="30">
        <f t="shared" si="5"/>
        <v>0</v>
      </c>
      <c r="AT33" s="30">
        <f t="shared" si="5"/>
        <v>0</v>
      </c>
      <c r="AU33" s="30">
        <f t="shared" si="5"/>
        <v>0</v>
      </c>
      <c r="AV33" s="30">
        <f t="shared" si="5"/>
        <v>39.7129930737999</v>
      </c>
      <c r="AW33" s="30">
        <f t="shared" si="5"/>
        <v>4.5544815711666677</v>
      </c>
      <c r="AX33" s="30">
        <f t="shared" si="5"/>
        <v>0</v>
      </c>
      <c r="AY33" s="30">
        <f t="shared" si="5"/>
        <v>0</v>
      </c>
      <c r="AZ33" s="30">
        <f t="shared" si="5"/>
        <v>1.1175072957000001</v>
      </c>
      <c r="BA33" s="30">
        <f t="shared" si="5"/>
        <v>0</v>
      </c>
      <c r="BB33" s="30">
        <f t="shared" si="5"/>
        <v>0</v>
      </c>
      <c r="BC33" s="30">
        <f t="shared" si="5"/>
        <v>0</v>
      </c>
      <c r="BD33" s="30">
        <f t="shared" si="5"/>
        <v>0</v>
      </c>
      <c r="BE33" s="30">
        <f t="shared" si="5"/>
        <v>0</v>
      </c>
      <c r="BF33" s="30">
        <f t="shared" si="5"/>
        <v>10.347525982666644</v>
      </c>
      <c r="BG33" s="30">
        <f t="shared" si="5"/>
        <v>3.3334666666666665E-6</v>
      </c>
      <c r="BH33" s="30">
        <f t="shared" si="5"/>
        <v>0</v>
      </c>
      <c r="BI33" s="30">
        <f t="shared" si="5"/>
        <v>0</v>
      </c>
      <c r="BJ33" s="30">
        <f t="shared" si="5"/>
        <v>6.6685328499999988E-2</v>
      </c>
      <c r="BK33" s="31">
        <f>SUM(C33:BJ33)</f>
        <v>56.703865136133217</v>
      </c>
    </row>
    <row r="34" spans="1:63">
      <c r="A34" s="16" t="s">
        <v>43</v>
      </c>
      <c r="B34" s="20" t="s">
        <v>16</v>
      </c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5"/>
    </row>
    <row r="35" spans="1:63">
      <c r="A35" s="16"/>
      <c r="B35" s="21" t="s">
        <v>69</v>
      </c>
      <c r="C35" s="32">
        <v>0</v>
      </c>
      <c r="D35" s="32">
        <v>0.20333418220000005</v>
      </c>
      <c r="E35" s="32">
        <v>0</v>
      </c>
      <c r="F35" s="32">
        <v>0</v>
      </c>
      <c r="G35" s="32">
        <v>0</v>
      </c>
      <c r="H35" s="32">
        <v>4.2159471799999994E-2</v>
      </c>
      <c r="I35" s="33">
        <v>0</v>
      </c>
      <c r="J35" s="33">
        <v>0</v>
      </c>
      <c r="K35" s="33">
        <v>0</v>
      </c>
      <c r="L35" s="34">
        <v>1.2925677999999997E-3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1.05859965E-2</v>
      </c>
      <c r="S35" s="33">
        <v>0</v>
      </c>
      <c r="T35" s="33">
        <v>0</v>
      </c>
      <c r="U35" s="33">
        <v>0</v>
      </c>
      <c r="V35" s="33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0.78261852686666689</v>
      </c>
      <c r="AS35" s="32">
        <v>0</v>
      </c>
      <c r="AT35" s="32">
        <v>0</v>
      </c>
      <c r="AU35" s="32">
        <v>0</v>
      </c>
      <c r="AV35" s="32">
        <v>8.2166355907333308</v>
      </c>
      <c r="AW35" s="33">
        <v>3.2481288433333342</v>
      </c>
      <c r="AX35" s="33">
        <v>0</v>
      </c>
      <c r="AY35" s="33">
        <v>0</v>
      </c>
      <c r="AZ35" s="34">
        <v>1.8311267650333332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7.0725255160666674</v>
      </c>
      <c r="BG35" s="33">
        <v>0.9080606033333336</v>
      </c>
      <c r="BH35" s="33">
        <v>0</v>
      </c>
      <c r="BI35" s="33">
        <v>0</v>
      </c>
      <c r="BJ35" s="34">
        <v>3.7644897666666661E-3</v>
      </c>
      <c r="BK35" s="35">
        <v>22.320232553433332</v>
      </c>
    </row>
    <row r="36" spans="1:63">
      <c r="A36" s="16"/>
      <c r="B36" s="21" t="s">
        <v>70</v>
      </c>
      <c r="C36" s="32">
        <v>0</v>
      </c>
      <c r="D36" s="32">
        <v>0.22073410526666665</v>
      </c>
      <c r="E36" s="32">
        <v>0</v>
      </c>
      <c r="F36" s="32">
        <v>0</v>
      </c>
      <c r="G36" s="32">
        <v>0</v>
      </c>
      <c r="H36" s="32">
        <v>0.15224169363333331</v>
      </c>
      <c r="I36" s="33">
        <v>0</v>
      </c>
      <c r="J36" s="33">
        <v>0</v>
      </c>
      <c r="K36" s="33">
        <v>0</v>
      </c>
      <c r="L36" s="34">
        <v>0.44125016606666689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3.1870027199999991E-2</v>
      </c>
      <c r="S36" s="33">
        <v>0</v>
      </c>
      <c r="T36" s="33">
        <v>0</v>
      </c>
      <c r="U36" s="33">
        <v>0</v>
      </c>
      <c r="V36" s="33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3">
        <v>0</v>
      </c>
      <c r="AS36" s="32">
        <v>0</v>
      </c>
      <c r="AT36" s="32">
        <v>0</v>
      </c>
      <c r="AU36" s="32">
        <v>0</v>
      </c>
      <c r="AV36" s="32">
        <v>16.45261405866674</v>
      </c>
      <c r="AW36" s="33">
        <v>0.70838139169999992</v>
      </c>
      <c r="AX36" s="33">
        <v>5.7108000000000007E-4</v>
      </c>
      <c r="AY36" s="33">
        <v>0</v>
      </c>
      <c r="AZ36" s="34">
        <v>1.8671668587333334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11.970979689766857</v>
      </c>
      <c r="BG36" s="33">
        <v>3.0374895666666672E-2</v>
      </c>
      <c r="BH36" s="33">
        <v>0</v>
      </c>
      <c r="BI36" s="33">
        <v>0</v>
      </c>
      <c r="BJ36" s="34">
        <v>6.0892062666666677E-3</v>
      </c>
      <c r="BK36" s="35">
        <v>31.882273172966933</v>
      </c>
    </row>
    <row r="37" spans="1:63">
      <c r="A37" s="16"/>
      <c r="B37" s="21" t="s">
        <v>71</v>
      </c>
      <c r="C37" s="32">
        <v>0</v>
      </c>
      <c r="D37" s="32">
        <v>0.17775013996666661</v>
      </c>
      <c r="E37" s="32">
        <v>0</v>
      </c>
      <c r="F37" s="32">
        <v>0</v>
      </c>
      <c r="G37" s="32">
        <v>0</v>
      </c>
      <c r="H37" s="32">
        <v>0.82501688179999999</v>
      </c>
      <c r="I37" s="33">
        <v>9.6672382666666678E-3</v>
      </c>
      <c r="J37" s="33">
        <v>0</v>
      </c>
      <c r="K37" s="33">
        <v>0</v>
      </c>
      <c r="L37" s="34">
        <v>0.95111671359999994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0.1808792233666667</v>
      </c>
      <c r="S37" s="33">
        <v>5.252027333333333E-4</v>
      </c>
      <c r="T37" s="33">
        <v>0</v>
      </c>
      <c r="U37" s="33">
        <v>0</v>
      </c>
      <c r="V37" s="33">
        <v>4.5043553333333323E-4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15.416285267666673</v>
      </c>
      <c r="AW37" s="33">
        <v>0.35538423800000007</v>
      </c>
      <c r="AX37" s="33">
        <v>0</v>
      </c>
      <c r="AY37" s="33">
        <v>0</v>
      </c>
      <c r="AZ37" s="34">
        <v>1.4329286353666664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3.5690346543999993</v>
      </c>
      <c r="BG37" s="33">
        <v>0.10949735243333335</v>
      </c>
      <c r="BH37" s="33">
        <v>0</v>
      </c>
      <c r="BI37" s="33">
        <v>0</v>
      </c>
      <c r="BJ37" s="34">
        <v>3.9936740611333335</v>
      </c>
      <c r="BK37" s="35">
        <v>27.022210044266668</v>
      </c>
    </row>
    <row r="38" spans="1:63">
      <c r="A38" s="16"/>
      <c r="B38" s="21" t="s">
        <v>72</v>
      </c>
      <c r="C38" s="32">
        <v>0</v>
      </c>
      <c r="D38" s="32">
        <v>6.3806316433333343E-2</v>
      </c>
      <c r="E38" s="32">
        <v>0</v>
      </c>
      <c r="F38" s="32">
        <v>0</v>
      </c>
      <c r="G38" s="32">
        <v>0</v>
      </c>
      <c r="H38" s="32">
        <v>3.2266022700000001E-2</v>
      </c>
      <c r="I38" s="33">
        <v>0</v>
      </c>
      <c r="J38" s="33">
        <v>0</v>
      </c>
      <c r="K38" s="33">
        <v>0</v>
      </c>
      <c r="L38" s="34">
        <v>1.2849107999999996E-3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1.96065167E-2</v>
      </c>
      <c r="S38" s="33">
        <v>0</v>
      </c>
      <c r="T38" s="33">
        <v>0</v>
      </c>
      <c r="U38" s="33">
        <v>0</v>
      </c>
      <c r="V38" s="33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3.3119111655999998</v>
      </c>
      <c r="AW38" s="33">
        <v>7.0043133399999999E-2</v>
      </c>
      <c r="AX38" s="33">
        <v>0</v>
      </c>
      <c r="AY38" s="33">
        <v>0</v>
      </c>
      <c r="AZ38" s="34">
        <v>0.29934664166666669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0.91784970753333284</v>
      </c>
      <c r="BG38" s="33">
        <v>1.1869597666666667E-2</v>
      </c>
      <c r="BH38" s="33">
        <v>0</v>
      </c>
      <c r="BI38" s="33">
        <v>0</v>
      </c>
      <c r="BJ38" s="34">
        <v>1.5892348666666672E-3</v>
      </c>
      <c r="BK38" s="35">
        <v>4.7295732473666661</v>
      </c>
    </row>
    <row r="39" spans="1:63">
      <c r="A39" s="16"/>
      <c r="B39" s="21" t="s">
        <v>73</v>
      </c>
      <c r="C39" s="32">
        <v>0</v>
      </c>
      <c r="D39" s="32">
        <v>4.7649823999999976E-3</v>
      </c>
      <c r="E39" s="32">
        <v>0</v>
      </c>
      <c r="F39" s="32">
        <v>0</v>
      </c>
      <c r="G39" s="32">
        <v>0</v>
      </c>
      <c r="H39" s="32">
        <v>8.2960641000000002E-3</v>
      </c>
      <c r="I39" s="33">
        <v>0</v>
      </c>
      <c r="J39" s="33">
        <v>0</v>
      </c>
      <c r="K39" s="33">
        <v>0</v>
      </c>
      <c r="L39" s="34">
        <v>1.3156406333333331E-3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4.4978036000000001E-3</v>
      </c>
      <c r="S39" s="33">
        <v>0</v>
      </c>
      <c r="T39" s="33">
        <v>0</v>
      </c>
      <c r="U39" s="33">
        <v>0</v>
      </c>
      <c r="V39" s="33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0.33487148096666663</v>
      </c>
      <c r="AW39" s="33">
        <v>0</v>
      </c>
      <c r="AX39" s="33">
        <v>0</v>
      </c>
      <c r="AY39" s="33">
        <v>0</v>
      </c>
      <c r="AZ39" s="34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2.4498226933333329E-2</v>
      </c>
      <c r="BG39" s="33">
        <v>0</v>
      </c>
      <c r="BH39" s="33">
        <v>0</v>
      </c>
      <c r="BI39" s="33">
        <v>0</v>
      </c>
      <c r="BJ39" s="34">
        <v>0</v>
      </c>
      <c r="BK39" s="35">
        <v>0.37824419863333331</v>
      </c>
    </row>
    <row r="40" spans="1:63">
      <c r="A40" s="16"/>
      <c r="B40" s="21" t="s">
        <v>74</v>
      </c>
      <c r="C40" s="32">
        <v>0</v>
      </c>
      <c r="D40" s="32">
        <v>0.47120694666666679</v>
      </c>
      <c r="E40" s="32">
        <v>0</v>
      </c>
      <c r="F40" s="32">
        <v>0</v>
      </c>
      <c r="G40" s="32">
        <v>0</v>
      </c>
      <c r="H40" s="32">
        <v>0.11396663023333337</v>
      </c>
      <c r="I40" s="33">
        <v>0</v>
      </c>
      <c r="J40" s="33">
        <v>0</v>
      </c>
      <c r="K40" s="33">
        <v>0</v>
      </c>
      <c r="L40" s="34">
        <v>6.4826126666666674E-4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1.4506489166666666E-2</v>
      </c>
      <c r="S40" s="33">
        <v>0</v>
      </c>
      <c r="T40" s="33">
        <v>0</v>
      </c>
      <c r="U40" s="33">
        <v>0</v>
      </c>
      <c r="V40" s="33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98.939688997927576</v>
      </c>
      <c r="AW40" s="33">
        <v>2.9560313932</v>
      </c>
      <c r="AX40" s="33">
        <v>0</v>
      </c>
      <c r="AY40" s="33">
        <v>0</v>
      </c>
      <c r="AZ40" s="33">
        <v>2.6478109089999999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70.844324356934052</v>
      </c>
      <c r="BG40" s="33">
        <v>0.49317483373333332</v>
      </c>
      <c r="BH40" s="33">
        <v>0</v>
      </c>
      <c r="BI40" s="33">
        <v>0</v>
      </c>
      <c r="BJ40" s="34">
        <v>2.2793614333333338E-3</v>
      </c>
      <c r="BK40" s="35">
        <v>176.48363817956161</v>
      </c>
    </row>
    <row r="41" spans="1:63">
      <c r="A41" s="16"/>
      <c r="B41" s="21" t="s">
        <v>68</v>
      </c>
      <c r="C41" s="32">
        <v>0</v>
      </c>
      <c r="D41" s="32">
        <v>6.5858800633333339E-2</v>
      </c>
      <c r="E41" s="32">
        <v>0</v>
      </c>
      <c r="F41" s="32">
        <v>0</v>
      </c>
      <c r="G41" s="32">
        <v>0</v>
      </c>
      <c r="H41" s="32">
        <v>4.8010619933333332E-2</v>
      </c>
      <c r="I41" s="33">
        <v>0</v>
      </c>
      <c r="J41" s="33">
        <v>0</v>
      </c>
      <c r="K41" s="33">
        <v>0</v>
      </c>
      <c r="L41" s="34">
        <v>4.5543611999999999E-3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1.5055825566666667E-2</v>
      </c>
      <c r="S41" s="33">
        <v>0</v>
      </c>
      <c r="T41" s="33">
        <v>0</v>
      </c>
      <c r="U41" s="33">
        <v>0</v>
      </c>
      <c r="V41" s="33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3.5020047759333339</v>
      </c>
      <c r="AW41" s="33">
        <v>0.11328624900000001</v>
      </c>
      <c r="AX41" s="33">
        <v>0</v>
      </c>
      <c r="AY41" s="33">
        <v>0</v>
      </c>
      <c r="AZ41" s="34">
        <v>0.9600485592000001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1.3689176514666668</v>
      </c>
      <c r="BG41" s="33">
        <v>0</v>
      </c>
      <c r="BH41" s="33">
        <v>0</v>
      </c>
      <c r="BI41" s="33">
        <v>0</v>
      </c>
      <c r="BJ41" s="34">
        <v>0</v>
      </c>
      <c r="BK41" s="35">
        <v>6.0777368429333345</v>
      </c>
    </row>
    <row r="42" spans="1:63">
      <c r="A42" s="16"/>
      <c r="B42" s="22" t="s">
        <v>52</v>
      </c>
      <c r="C42" s="30">
        <f>SUM(C35:C41)</f>
        <v>0</v>
      </c>
      <c r="D42" s="30">
        <f t="shared" ref="D42:BJ42" si="6">SUM(D35:D41)</f>
        <v>1.2074554735666669</v>
      </c>
      <c r="E42" s="30">
        <f t="shared" si="6"/>
        <v>0</v>
      </c>
      <c r="F42" s="30">
        <f t="shared" si="6"/>
        <v>0</v>
      </c>
      <c r="G42" s="30">
        <f t="shared" si="6"/>
        <v>0</v>
      </c>
      <c r="H42" s="30">
        <f t="shared" si="6"/>
        <v>1.2219573842</v>
      </c>
      <c r="I42" s="30">
        <f t="shared" si="6"/>
        <v>9.6672382666666678E-3</v>
      </c>
      <c r="J42" s="30">
        <f t="shared" si="6"/>
        <v>0</v>
      </c>
      <c r="K42" s="30">
        <f t="shared" si="6"/>
        <v>0</v>
      </c>
      <c r="L42" s="30">
        <f t="shared" si="6"/>
        <v>1.4014626213666668</v>
      </c>
      <c r="M42" s="30">
        <f t="shared" si="6"/>
        <v>0</v>
      </c>
      <c r="N42" s="30">
        <f t="shared" si="6"/>
        <v>0</v>
      </c>
      <c r="O42" s="30">
        <f t="shared" si="6"/>
        <v>0</v>
      </c>
      <c r="P42" s="30">
        <f t="shared" si="6"/>
        <v>0</v>
      </c>
      <c r="Q42" s="30">
        <f t="shared" si="6"/>
        <v>0</v>
      </c>
      <c r="R42" s="30">
        <f t="shared" si="6"/>
        <v>0.27700188210000004</v>
      </c>
      <c r="S42" s="30">
        <f t="shared" si="6"/>
        <v>5.252027333333333E-4</v>
      </c>
      <c r="T42" s="30">
        <f t="shared" si="6"/>
        <v>0</v>
      </c>
      <c r="U42" s="30">
        <f t="shared" si="6"/>
        <v>0</v>
      </c>
      <c r="V42" s="30">
        <f t="shared" si="6"/>
        <v>4.5043553333333323E-4</v>
      </c>
      <c r="W42" s="30">
        <f t="shared" si="6"/>
        <v>0</v>
      </c>
      <c r="X42" s="30">
        <f t="shared" si="6"/>
        <v>0</v>
      </c>
      <c r="Y42" s="30">
        <f t="shared" si="6"/>
        <v>0</v>
      </c>
      <c r="Z42" s="30">
        <f t="shared" si="6"/>
        <v>0</v>
      </c>
      <c r="AA42" s="30">
        <f t="shared" si="6"/>
        <v>0</v>
      </c>
      <c r="AB42" s="30">
        <f t="shared" si="6"/>
        <v>0</v>
      </c>
      <c r="AC42" s="30">
        <f t="shared" si="6"/>
        <v>0</v>
      </c>
      <c r="AD42" s="30">
        <f t="shared" si="6"/>
        <v>0</v>
      </c>
      <c r="AE42" s="30">
        <f t="shared" si="6"/>
        <v>0</v>
      </c>
      <c r="AF42" s="30">
        <f t="shared" si="6"/>
        <v>0</v>
      </c>
      <c r="AG42" s="30">
        <f t="shared" si="6"/>
        <v>0</v>
      </c>
      <c r="AH42" s="30">
        <f t="shared" si="6"/>
        <v>0</v>
      </c>
      <c r="AI42" s="30">
        <f t="shared" si="6"/>
        <v>0</v>
      </c>
      <c r="AJ42" s="30">
        <f t="shared" si="6"/>
        <v>0</v>
      </c>
      <c r="AK42" s="30">
        <f t="shared" si="6"/>
        <v>0</v>
      </c>
      <c r="AL42" s="30">
        <f t="shared" si="6"/>
        <v>0</v>
      </c>
      <c r="AM42" s="30">
        <f t="shared" si="6"/>
        <v>0</v>
      </c>
      <c r="AN42" s="30">
        <f t="shared" si="6"/>
        <v>0</v>
      </c>
      <c r="AO42" s="30">
        <f t="shared" si="6"/>
        <v>0</v>
      </c>
      <c r="AP42" s="30">
        <f t="shared" si="6"/>
        <v>0</v>
      </c>
      <c r="AQ42" s="30">
        <f t="shared" si="6"/>
        <v>0</v>
      </c>
      <c r="AR42" s="30">
        <f t="shared" si="6"/>
        <v>0.78261852686666689</v>
      </c>
      <c r="AS42" s="30">
        <f t="shared" si="6"/>
        <v>0</v>
      </c>
      <c r="AT42" s="30">
        <f t="shared" si="6"/>
        <v>0</v>
      </c>
      <c r="AU42" s="30">
        <f t="shared" si="6"/>
        <v>0</v>
      </c>
      <c r="AV42" s="30">
        <f t="shared" si="6"/>
        <v>146.17401133749431</v>
      </c>
      <c r="AW42" s="30">
        <f t="shared" si="6"/>
        <v>7.4512552486333332</v>
      </c>
      <c r="AX42" s="30">
        <f t="shared" si="6"/>
        <v>5.7108000000000007E-4</v>
      </c>
      <c r="AY42" s="30">
        <f t="shared" si="6"/>
        <v>0</v>
      </c>
      <c r="AZ42" s="30">
        <f t="shared" si="6"/>
        <v>9.038428369</v>
      </c>
      <c r="BA42" s="30">
        <f t="shared" si="6"/>
        <v>0</v>
      </c>
      <c r="BB42" s="30">
        <f t="shared" si="6"/>
        <v>0</v>
      </c>
      <c r="BC42" s="30">
        <f t="shared" si="6"/>
        <v>0</v>
      </c>
      <c r="BD42" s="30">
        <f t="shared" si="6"/>
        <v>0</v>
      </c>
      <c r="BE42" s="30">
        <f t="shared" si="6"/>
        <v>0</v>
      </c>
      <c r="BF42" s="30">
        <f t="shared" si="6"/>
        <v>95.768129803100905</v>
      </c>
      <c r="BG42" s="30">
        <f t="shared" si="6"/>
        <v>1.5529772828333335</v>
      </c>
      <c r="BH42" s="30">
        <f t="shared" si="6"/>
        <v>0</v>
      </c>
      <c r="BI42" s="30">
        <f t="shared" si="6"/>
        <v>0</v>
      </c>
      <c r="BJ42" s="30">
        <f t="shared" si="6"/>
        <v>4.0073963534666674</v>
      </c>
      <c r="BK42" s="31">
        <f>SUM(C42:BJ42)</f>
        <v>268.89390823916193</v>
      </c>
    </row>
    <row r="43" spans="1:63">
      <c r="A43" s="16"/>
      <c r="B43" s="22" t="s">
        <v>50</v>
      </c>
      <c r="C43" s="30">
        <f>+C33+C42</f>
        <v>0</v>
      </c>
      <c r="D43" s="30">
        <f t="shared" ref="D43:BJ43" si="7">+D33+D42</f>
        <v>1.6879220918000002</v>
      </c>
      <c r="E43" s="30">
        <f t="shared" si="7"/>
        <v>0</v>
      </c>
      <c r="F43" s="30">
        <f t="shared" si="7"/>
        <v>0</v>
      </c>
      <c r="G43" s="30">
        <f t="shared" si="7"/>
        <v>0</v>
      </c>
      <c r="H43" s="30">
        <f t="shared" si="7"/>
        <v>1.5335698926666668</v>
      </c>
      <c r="I43" s="30">
        <f t="shared" si="7"/>
        <v>9.6672382666666678E-3</v>
      </c>
      <c r="J43" s="30">
        <f t="shared" si="7"/>
        <v>0</v>
      </c>
      <c r="K43" s="30">
        <f t="shared" si="7"/>
        <v>0</v>
      </c>
      <c r="L43" s="30">
        <f t="shared" si="7"/>
        <v>1.4027764982333335</v>
      </c>
      <c r="M43" s="30">
        <f t="shared" si="7"/>
        <v>0</v>
      </c>
      <c r="N43" s="30">
        <f t="shared" si="7"/>
        <v>0</v>
      </c>
      <c r="O43" s="30">
        <f t="shared" si="7"/>
        <v>0</v>
      </c>
      <c r="P43" s="30">
        <f t="shared" si="7"/>
        <v>0</v>
      </c>
      <c r="Q43" s="30">
        <f t="shared" si="7"/>
        <v>0</v>
      </c>
      <c r="R43" s="30">
        <f t="shared" si="7"/>
        <v>0.38827742936666676</v>
      </c>
      <c r="S43" s="30">
        <f t="shared" si="7"/>
        <v>5.252027333333333E-4</v>
      </c>
      <c r="T43" s="30">
        <f t="shared" si="7"/>
        <v>0</v>
      </c>
      <c r="U43" s="30">
        <f t="shared" si="7"/>
        <v>0</v>
      </c>
      <c r="V43" s="30">
        <f t="shared" si="7"/>
        <v>4.5043553333333323E-4</v>
      </c>
      <c r="W43" s="30">
        <f t="shared" si="7"/>
        <v>0</v>
      </c>
      <c r="X43" s="30">
        <f t="shared" si="7"/>
        <v>0</v>
      </c>
      <c r="Y43" s="30">
        <f t="shared" si="7"/>
        <v>0</v>
      </c>
      <c r="Z43" s="30">
        <f t="shared" si="7"/>
        <v>0</v>
      </c>
      <c r="AA43" s="30">
        <f t="shared" si="7"/>
        <v>0</v>
      </c>
      <c r="AB43" s="30">
        <f t="shared" si="7"/>
        <v>0</v>
      </c>
      <c r="AC43" s="30">
        <f t="shared" si="7"/>
        <v>0</v>
      </c>
      <c r="AD43" s="30">
        <f t="shared" si="7"/>
        <v>0</v>
      </c>
      <c r="AE43" s="30">
        <f t="shared" si="7"/>
        <v>0</v>
      </c>
      <c r="AF43" s="30">
        <f t="shared" si="7"/>
        <v>0</v>
      </c>
      <c r="AG43" s="30">
        <f t="shared" si="7"/>
        <v>0</v>
      </c>
      <c r="AH43" s="30">
        <f t="shared" si="7"/>
        <v>0</v>
      </c>
      <c r="AI43" s="30">
        <f t="shared" si="7"/>
        <v>0</v>
      </c>
      <c r="AJ43" s="30">
        <f t="shared" si="7"/>
        <v>0</v>
      </c>
      <c r="AK43" s="30">
        <f t="shared" si="7"/>
        <v>0</v>
      </c>
      <c r="AL43" s="30">
        <f t="shared" si="7"/>
        <v>0</v>
      </c>
      <c r="AM43" s="30">
        <f t="shared" si="7"/>
        <v>0</v>
      </c>
      <c r="AN43" s="30">
        <f t="shared" si="7"/>
        <v>0</v>
      </c>
      <c r="AO43" s="30">
        <f t="shared" si="7"/>
        <v>0</v>
      </c>
      <c r="AP43" s="30">
        <f t="shared" si="7"/>
        <v>0</v>
      </c>
      <c r="AQ43" s="30">
        <f t="shared" si="7"/>
        <v>0</v>
      </c>
      <c r="AR43" s="30">
        <f t="shared" si="7"/>
        <v>0.78261852686666689</v>
      </c>
      <c r="AS43" s="30">
        <f t="shared" si="7"/>
        <v>0</v>
      </c>
      <c r="AT43" s="30">
        <f t="shared" si="7"/>
        <v>0</v>
      </c>
      <c r="AU43" s="30">
        <f t="shared" si="7"/>
        <v>0</v>
      </c>
      <c r="AV43" s="30">
        <f t="shared" si="7"/>
        <v>185.88700441129421</v>
      </c>
      <c r="AW43" s="30">
        <f t="shared" si="7"/>
        <v>12.005736819800001</v>
      </c>
      <c r="AX43" s="30">
        <f t="shared" si="7"/>
        <v>5.7108000000000007E-4</v>
      </c>
      <c r="AY43" s="30">
        <f t="shared" si="7"/>
        <v>0</v>
      </c>
      <c r="AZ43" s="30">
        <f t="shared" si="7"/>
        <v>10.155935664699999</v>
      </c>
      <c r="BA43" s="30">
        <f t="shared" si="7"/>
        <v>0</v>
      </c>
      <c r="BB43" s="30">
        <f t="shared" si="7"/>
        <v>0</v>
      </c>
      <c r="BC43" s="30">
        <f t="shared" si="7"/>
        <v>0</v>
      </c>
      <c r="BD43" s="30">
        <f t="shared" si="7"/>
        <v>0</v>
      </c>
      <c r="BE43" s="30">
        <f t="shared" si="7"/>
        <v>0</v>
      </c>
      <c r="BF43" s="30">
        <f t="shared" si="7"/>
        <v>106.11565578576754</v>
      </c>
      <c r="BG43" s="30">
        <f t="shared" si="7"/>
        <v>1.5529806163000002</v>
      </c>
      <c r="BH43" s="30">
        <f t="shared" si="7"/>
        <v>0</v>
      </c>
      <c r="BI43" s="30">
        <f t="shared" si="7"/>
        <v>0</v>
      </c>
      <c r="BJ43" s="30">
        <f t="shared" si="7"/>
        <v>4.0740816819666676</v>
      </c>
      <c r="BK43" s="31">
        <f>SUM(C43:BJ43)</f>
        <v>325.59777337529505</v>
      </c>
    </row>
    <row r="44" spans="1:63" ht="3" customHeight="1">
      <c r="A44" s="16"/>
      <c r="B44" s="20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5"/>
    </row>
    <row r="45" spans="1:63">
      <c r="A45" s="16" t="s">
        <v>17</v>
      </c>
      <c r="B45" s="19" t="s">
        <v>8</v>
      </c>
      <c r="C45" s="43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5"/>
    </row>
    <row r="46" spans="1:63">
      <c r="A46" s="16" t="s">
        <v>42</v>
      </c>
      <c r="B46" s="20" t="s">
        <v>18</v>
      </c>
      <c r="C46" s="43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5"/>
    </row>
    <row r="47" spans="1:63">
      <c r="A47" s="16"/>
      <c r="B47" s="21" t="s">
        <v>39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</row>
    <row r="48" spans="1:63">
      <c r="A48" s="16"/>
      <c r="B48" s="22" t="s">
        <v>49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</row>
    <row r="49" spans="1:63" ht="2.25" customHeight="1">
      <c r="A49" s="16"/>
      <c r="B49" s="20"/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5"/>
    </row>
    <row r="50" spans="1:63">
      <c r="A50" s="16" t="s">
        <v>4</v>
      </c>
      <c r="B50" s="19" t="s">
        <v>9</v>
      </c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5"/>
    </row>
    <row r="51" spans="1:63">
      <c r="A51" s="16" t="s">
        <v>42</v>
      </c>
      <c r="B51" s="20" t="s">
        <v>19</v>
      </c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5"/>
    </row>
    <row r="52" spans="1:63">
      <c r="A52" s="16"/>
      <c r="B52" s="21" t="s">
        <v>39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</row>
    <row r="53" spans="1:63">
      <c r="A53" s="16"/>
      <c r="B53" s="21" t="s">
        <v>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</row>
    <row r="54" spans="1:63">
      <c r="A54" s="16" t="s">
        <v>43</v>
      </c>
      <c r="B54" s="20" t="s">
        <v>20</v>
      </c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5"/>
    </row>
    <row r="55" spans="1:63">
      <c r="A55" s="16"/>
      <c r="B55" s="21" t="s">
        <v>39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</row>
    <row r="56" spans="1:63">
      <c r="A56" s="16"/>
      <c r="B56" s="21" t="s">
        <v>52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</row>
    <row r="57" spans="1:63">
      <c r="A57" s="16"/>
      <c r="B57" s="22" t="s">
        <v>50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2">
        <v>0</v>
      </c>
      <c r="BC57" s="32">
        <v>0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2">
        <v>0</v>
      </c>
    </row>
    <row r="58" spans="1:63" ht="4.5" customHeight="1">
      <c r="A58" s="16"/>
      <c r="B58" s="20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5"/>
    </row>
    <row r="59" spans="1:63">
      <c r="A59" s="16" t="s">
        <v>21</v>
      </c>
      <c r="B59" s="19" t="s">
        <v>22</v>
      </c>
      <c r="C59" s="43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5"/>
    </row>
    <row r="60" spans="1:63">
      <c r="A60" s="16" t="s">
        <v>42</v>
      </c>
      <c r="B60" s="20" t="s">
        <v>23</v>
      </c>
      <c r="C60" s="43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5"/>
    </row>
    <row r="61" spans="1:63">
      <c r="A61" s="16"/>
      <c r="B61" s="21" t="s">
        <v>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</row>
    <row r="62" spans="1:63">
      <c r="A62" s="16"/>
      <c r="B62" s="22" t="s">
        <v>49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0</v>
      </c>
      <c r="AZ62" s="32">
        <v>0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</row>
    <row r="63" spans="1:63" ht="4.5" customHeight="1">
      <c r="A63" s="16"/>
      <c r="B63" s="24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5"/>
    </row>
    <row r="64" spans="1:63">
      <c r="A64" s="16"/>
      <c r="B64" s="25" t="s">
        <v>59</v>
      </c>
      <c r="C64" s="42">
        <f>+C28+C43+C48+C57+C62</f>
        <v>0</v>
      </c>
      <c r="D64" s="42">
        <f t="shared" ref="D64:BJ64" si="8">+D28+D43+D48+D57+D62</f>
        <v>11.316816811764594</v>
      </c>
      <c r="E64" s="42">
        <f t="shared" si="8"/>
        <v>0</v>
      </c>
      <c r="F64" s="42">
        <f t="shared" si="8"/>
        <v>0</v>
      </c>
      <c r="G64" s="42">
        <f t="shared" si="8"/>
        <v>0</v>
      </c>
      <c r="H64" s="42">
        <f t="shared" si="8"/>
        <v>7.6464132138278931</v>
      </c>
      <c r="I64" s="42">
        <f t="shared" si="8"/>
        <v>1291.918928121409</v>
      </c>
      <c r="J64" s="42">
        <f t="shared" si="8"/>
        <v>695.36734521886342</v>
      </c>
      <c r="K64" s="42">
        <f t="shared" si="8"/>
        <v>33.344456859489313</v>
      </c>
      <c r="L64" s="42">
        <f t="shared" si="8"/>
        <v>36.487012888582797</v>
      </c>
      <c r="M64" s="42">
        <f t="shared" si="8"/>
        <v>0</v>
      </c>
      <c r="N64" s="42">
        <f t="shared" si="8"/>
        <v>0</v>
      </c>
      <c r="O64" s="42">
        <f t="shared" si="8"/>
        <v>0</v>
      </c>
      <c r="P64" s="42">
        <f t="shared" si="8"/>
        <v>0</v>
      </c>
      <c r="Q64" s="42">
        <f t="shared" si="8"/>
        <v>0</v>
      </c>
      <c r="R64" s="42">
        <f t="shared" si="8"/>
        <v>2.7601603766250773</v>
      </c>
      <c r="S64" s="42">
        <f t="shared" si="8"/>
        <v>18.889469779786339</v>
      </c>
      <c r="T64" s="42">
        <f t="shared" si="8"/>
        <v>15.570499069295895</v>
      </c>
      <c r="U64" s="42">
        <f t="shared" si="8"/>
        <v>0</v>
      </c>
      <c r="V64" s="42">
        <f t="shared" si="8"/>
        <v>11.649487744162483</v>
      </c>
      <c r="W64" s="42">
        <f t="shared" si="8"/>
        <v>0</v>
      </c>
      <c r="X64" s="42">
        <f t="shared" si="8"/>
        <v>0</v>
      </c>
      <c r="Y64" s="42">
        <f t="shared" si="8"/>
        <v>0</v>
      </c>
      <c r="Z64" s="42">
        <f t="shared" si="8"/>
        <v>0</v>
      </c>
      <c r="AA64" s="42">
        <f t="shared" si="8"/>
        <v>0</v>
      </c>
      <c r="AB64" s="42">
        <f t="shared" si="8"/>
        <v>0</v>
      </c>
      <c r="AC64" s="42">
        <f t="shared" si="8"/>
        <v>0</v>
      </c>
      <c r="AD64" s="42">
        <f t="shared" si="8"/>
        <v>0</v>
      </c>
      <c r="AE64" s="42">
        <f t="shared" si="8"/>
        <v>0</v>
      </c>
      <c r="AF64" s="42">
        <f t="shared" si="8"/>
        <v>0</v>
      </c>
      <c r="AG64" s="42">
        <f t="shared" si="8"/>
        <v>0</v>
      </c>
      <c r="AH64" s="42">
        <f t="shared" si="8"/>
        <v>0</v>
      </c>
      <c r="AI64" s="42">
        <f t="shared" si="8"/>
        <v>0</v>
      </c>
      <c r="AJ64" s="42">
        <f t="shared" si="8"/>
        <v>0</v>
      </c>
      <c r="AK64" s="42">
        <f t="shared" si="8"/>
        <v>0</v>
      </c>
      <c r="AL64" s="42">
        <f t="shared" si="8"/>
        <v>0</v>
      </c>
      <c r="AM64" s="42">
        <f t="shared" si="8"/>
        <v>0</v>
      </c>
      <c r="AN64" s="42">
        <f t="shared" si="8"/>
        <v>0</v>
      </c>
      <c r="AO64" s="42">
        <f t="shared" si="8"/>
        <v>0</v>
      </c>
      <c r="AP64" s="42">
        <f t="shared" si="8"/>
        <v>0</v>
      </c>
      <c r="AQ64" s="42">
        <f t="shared" si="8"/>
        <v>0</v>
      </c>
      <c r="AR64" s="42">
        <f t="shared" si="8"/>
        <v>0.78261852686666689</v>
      </c>
      <c r="AS64" s="42">
        <f t="shared" si="8"/>
        <v>0</v>
      </c>
      <c r="AT64" s="42">
        <f t="shared" si="8"/>
        <v>0</v>
      </c>
      <c r="AU64" s="42">
        <f t="shared" si="8"/>
        <v>0</v>
      </c>
      <c r="AV64" s="42">
        <f t="shared" si="8"/>
        <v>210.00444533718959</v>
      </c>
      <c r="AW64" s="42">
        <f t="shared" si="8"/>
        <v>567.02926816548097</v>
      </c>
      <c r="AX64" s="42">
        <f t="shared" si="8"/>
        <v>160.79244144861158</v>
      </c>
      <c r="AY64" s="42">
        <f t="shared" si="8"/>
        <v>40.505940082370643</v>
      </c>
      <c r="AZ64" s="42">
        <f t="shared" si="8"/>
        <v>59.695879198327319</v>
      </c>
      <c r="BA64" s="42">
        <f t="shared" si="8"/>
        <v>0</v>
      </c>
      <c r="BB64" s="42">
        <f t="shared" si="8"/>
        <v>0</v>
      </c>
      <c r="BC64" s="42">
        <f t="shared" si="8"/>
        <v>0</v>
      </c>
      <c r="BD64" s="42">
        <f t="shared" si="8"/>
        <v>0</v>
      </c>
      <c r="BE64" s="42">
        <f t="shared" si="8"/>
        <v>0</v>
      </c>
      <c r="BF64" s="42">
        <f t="shared" si="8"/>
        <v>113.11759663787973</v>
      </c>
      <c r="BG64" s="42">
        <f t="shared" si="8"/>
        <v>21.230943080363048</v>
      </c>
      <c r="BH64" s="42">
        <f t="shared" si="8"/>
        <v>11.045380959054025</v>
      </c>
      <c r="BI64" s="42">
        <f t="shared" si="8"/>
        <v>0</v>
      </c>
      <c r="BJ64" s="42">
        <f t="shared" si="8"/>
        <v>8.6275129166265181</v>
      </c>
      <c r="BK64" s="30">
        <f>SUM(C64:BJ64)</f>
        <v>3317.782616436577</v>
      </c>
    </row>
    <row r="65" spans="1:63" ht="4.5" customHeight="1">
      <c r="A65" s="16"/>
      <c r="B65" s="25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50"/>
    </row>
    <row r="66" spans="1:63" ht="14.25" customHeight="1">
      <c r="A66" s="16" t="s">
        <v>5</v>
      </c>
      <c r="B66" s="26" t="s">
        <v>25</v>
      </c>
      <c r="C66" s="48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50"/>
    </row>
    <row r="67" spans="1:63">
      <c r="A67" s="16"/>
      <c r="B67" s="21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</row>
    <row r="68" spans="1:63" ht="13.5" thickBot="1">
      <c r="A68" s="27"/>
      <c r="B68" s="22" t="s">
        <v>49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0</v>
      </c>
      <c r="AV68" s="32">
        <v>0</v>
      </c>
      <c r="AW68" s="32">
        <v>0</v>
      </c>
      <c r="AX68" s="32">
        <v>0</v>
      </c>
      <c r="AY68" s="32">
        <v>0</v>
      </c>
      <c r="AZ68" s="32">
        <v>0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0</v>
      </c>
      <c r="BH68" s="32">
        <v>0</v>
      </c>
      <c r="BI68" s="32">
        <v>0</v>
      </c>
      <c r="BJ68" s="32">
        <v>0</v>
      </c>
      <c r="BK68" s="32">
        <v>0</v>
      </c>
    </row>
    <row r="69" spans="1:63" ht="6" customHeight="1">
      <c r="A69" s="4"/>
      <c r="B69" s="18"/>
    </row>
    <row r="70" spans="1:63">
      <c r="A70" s="4"/>
      <c r="B70" s="4" t="s">
        <v>28</v>
      </c>
      <c r="L70" s="17" t="s">
        <v>40</v>
      </c>
    </row>
    <row r="71" spans="1:63">
      <c r="A71" s="4"/>
      <c r="B71" s="4" t="s">
        <v>29</v>
      </c>
      <c r="L71" s="4" t="s">
        <v>32</v>
      </c>
    </row>
    <row r="72" spans="1:63">
      <c r="L72" s="4" t="s">
        <v>33</v>
      </c>
    </row>
    <row r="73" spans="1:63">
      <c r="B73" s="4" t="s">
        <v>35</v>
      </c>
      <c r="L73" s="4" t="s">
        <v>58</v>
      </c>
    </row>
    <row r="74" spans="1:63">
      <c r="B74" s="4" t="s">
        <v>36</v>
      </c>
      <c r="L74" s="4" t="s">
        <v>60</v>
      </c>
    </row>
    <row r="75" spans="1:63">
      <c r="B75" s="4"/>
      <c r="L75" s="4" t="s">
        <v>34</v>
      </c>
    </row>
    <row r="81" spans="2:2">
      <c r="B81" s="4"/>
    </row>
  </sheetData>
  <mergeCells count="49">
    <mergeCell ref="C4:G4"/>
    <mergeCell ref="M4:Q4"/>
    <mergeCell ref="W4:AA4"/>
    <mergeCell ref="AQ4:AU4"/>
    <mergeCell ref="BA4:BE4"/>
    <mergeCell ref="AB4:AF4"/>
    <mergeCell ref="W2:AP2"/>
    <mergeCell ref="AQ2:BJ2"/>
    <mergeCell ref="AG4:AK4"/>
    <mergeCell ref="AQ3:AZ3"/>
    <mergeCell ref="BF4:BJ4"/>
    <mergeCell ref="AV4:AZ4"/>
    <mergeCell ref="C19:BK19"/>
    <mergeCell ref="C22:BK22"/>
    <mergeCell ref="AL4:AP4"/>
    <mergeCell ref="B1:B5"/>
    <mergeCell ref="C7:BK7"/>
    <mergeCell ref="C6:BK6"/>
    <mergeCell ref="C3:L3"/>
    <mergeCell ref="H4:L4"/>
    <mergeCell ref="R4:V4"/>
    <mergeCell ref="C2:V2"/>
    <mergeCell ref="C1:BK1"/>
    <mergeCell ref="BA3:BJ3"/>
    <mergeCell ref="BK2:BK5"/>
    <mergeCell ref="W3:AF3"/>
    <mergeCell ref="AG3:AP3"/>
    <mergeCell ref="C30:BK30"/>
    <mergeCell ref="M3:V3"/>
    <mergeCell ref="C10:BK10"/>
    <mergeCell ref="C13:BK13"/>
    <mergeCell ref="C16:BK16"/>
    <mergeCell ref="C60:BK60"/>
    <mergeCell ref="C31:BK31"/>
    <mergeCell ref="C29:BK29"/>
    <mergeCell ref="C34:BK34"/>
    <mergeCell ref="C44:BK44"/>
    <mergeCell ref="C45:BK45"/>
    <mergeCell ref="C49:BK49"/>
    <mergeCell ref="C63:BK63"/>
    <mergeCell ref="A1:A5"/>
    <mergeCell ref="C46:BK46"/>
    <mergeCell ref="C65:BK65"/>
    <mergeCell ref="C66:BK66"/>
    <mergeCell ref="C50:BK50"/>
    <mergeCell ref="C51:BK51"/>
    <mergeCell ref="C54:BK54"/>
    <mergeCell ref="C58:BK58"/>
    <mergeCell ref="C59:BK59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beenald</cp:lastModifiedBy>
  <cp:lastPrinted>2014-03-24T10:58:12Z</cp:lastPrinted>
  <dcterms:created xsi:type="dcterms:W3CDTF">2014-01-06T04:43:23Z</dcterms:created>
  <dcterms:modified xsi:type="dcterms:W3CDTF">2016-05-06T05:54:57Z</dcterms:modified>
</cp:coreProperties>
</file>